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zaryanova_ne\Desktop\"/>
    </mc:Choice>
  </mc:AlternateContent>
  <xr:revisionPtr revIDLastSave="0" documentId="8_{F6D4A555-1D42-4FC8-AAE1-6DB7EFFBCB23}" xr6:coauthVersionLast="45" xr6:coauthVersionMax="45" xr10:uidLastSave="{00000000-0000-0000-0000-000000000000}"/>
  <bookViews>
    <workbookView xWindow="1230" yWindow="300" windowWidth="36765" windowHeight="20490" activeTab="1" xr2:uid="{00000000-000D-0000-FFFF-FFFF00000000}"/>
  </bookViews>
  <sheets>
    <sheet name="прил.1" sheetId="1" r:id="rId1"/>
    <sheet name="прил 2" sheetId="2" r:id="rId2"/>
  </sheets>
  <definedNames>
    <definedName name="_xlnm._FilterDatabase" localSheetId="1" hidden="1">'прил 2'!$A$9:$T$167</definedName>
    <definedName name="_xlnm.Print_Area" localSheetId="1">'прил 2'!$A$1:$T$173</definedName>
    <definedName name="_xlnm.Print_Area" localSheetId="0">прил.1!$A$1:$R$172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67" i="2" l="1"/>
  <c r="C166" i="2"/>
  <c r="C165" i="2"/>
  <c r="C164" i="2"/>
  <c r="T163" i="2"/>
  <c r="S163" i="2"/>
  <c r="R163" i="2"/>
  <c r="Q163" i="2"/>
  <c r="P163" i="2"/>
  <c r="O163" i="2"/>
  <c r="N163" i="2"/>
  <c r="M163" i="2"/>
  <c r="L163" i="2"/>
  <c r="K163" i="2"/>
  <c r="J163" i="2"/>
  <c r="I163" i="2"/>
  <c r="H163" i="2"/>
  <c r="G163" i="2"/>
  <c r="F163" i="2"/>
  <c r="E163" i="2"/>
  <c r="D163" i="2"/>
  <c r="C162" i="2"/>
  <c r="C161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H160" i="2"/>
  <c r="G160" i="2"/>
  <c r="F160" i="2"/>
  <c r="E160" i="2"/>
  <c r="D160" i="2"/>
  <c r="C159" i="2"/>
  <c r="C158" i="2" s="1"/>
  <c r="T158" i="2"/>
  <c r="S158" i="2"/>
  <c r="R158" i="2"/>
  <c r="Q158" i="2"/>
  <c r="P158" i="2"/>
  <c r="O158" i="2"/>
  <c r="N158" i="2"/>
  <c r="M158" i="2"/>
  <c r="L158" i="2"/>
  <c r="K158" i="2"/>
  <c r="J158" i="2"/>
  <c r="I158" i="2"/>
  <c r="H158" i="2"/>
  <c r="G158" i="2"/>
  <c r="F158" i="2"/>
  <c r="E158" i="2"/>
  <c r="D158" i="2"/>
  <c r="C157" i="2"/>
  <c r="C156" i="2"/>
  <c r="C155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D154" i="2"/>
  <c r="C153" i="2"/>
  <c r="K158" i="1" s="1"/>
  <c r="P158" i="1" s="1"/>
  <c r="C152" i="2"/>
  <c r="C151" i="2"/>
  <c r="C150" i="2"/>
  <c r="C149" i="2"/>
  <c r="C148" i="2"/>
  <c r="C147" i="2"/>
  <c r="C146" i="2"/>
  <c r="C145" i="2"/>
  <c r="C144" i="2"/>
  <c r="C143" i="2"/>
  <c r="K148" i="1" s="1"/>
  <c r="C142" i="2"/>
  <c r="C141" i="2"/>
  <c r="K146" i="1" s="1"/>
  <c r="C140" i="2"/>
  <c r="C139" i="2"/>
  <c r="C138" i="2"/>
  <c r="C137" i="2"/>
  <c r="C136" i="2"/>
  <c r="C135" i="2"/>
  <c r="C134" i="2"/>
  <c r="C133" i="2"/>
  <c r="C132" i="2"/>
  <c r="C131" i="2"/>
  <c r="K136" i="1" s="1"/>
  <c r="C130" i="2"/>
  <c r="C129" i="2"/>
  <c r="K134" i="1" s="1"/>
  <c r="C128" i="2"/>
  <c r="C127" i="2"/>
  <c r="C126" i="2"/>
  <c r="C125" i="2"/>
  <c r="C124" i="2"/>
  <c r="C123" i="2"/>
  <c r="C122" i="2"/>
  <c r="C121" i="2"/>
  <c r="C120" i="2"/>
  <c r="C119" i="2"/>
  <c r="K124" i="1" s="1"/>
  <c r="P124" i="1" s="1"/>
  <c r="C118" i="2"/>
  <c r="C117" i="2"/>
  <c r="K122" i="1" s="1"/>
  <c r="C116" i="2"/>
  <c r="C115" i="2"/>
  <c r="C114" i="2"/>
  <c r="C113" i="2"/>
  <c r="C112" i="2"/>
  <c r="C111" i="2"/>
  <c r="C110" i="2"/>
  <c r="C109" i="2"/>
  <c r="C108" i="2"/>
  <c r="C107" i="2"/>
  <c r="K112" i="1" s="1"/>
  <c r="C106" i="2"/>
  <c r="C105" i="2"/>
  <c r="K110" i="1" s="1"/>
  <c r="C104" i="2"/>
  <c r="C103" i="2"/>
  <c r="C102" i="2"/>
  <c r="C101" i="2"/>
  <c r="C100" i="2"/>
  <c r="C99" i="2"/>
  <c r="C98" i="2"/>
  <c r="C97" i="2"/>
  <c r="C96" i="2"/>
  <c r="C95" i="2"/>
  <c r="K100" i="1" s="1"/>
  <c r="C94" i="2"/>
  <c r="C93" i="2"/>
  <c r="K98" i="1" s="1"/>
  <c r="C92" i="2"/>
  <c r="C91" i="2"/>
  <c r="C90" i="2"/>
  <c r="C89" i="2"/>
  <c r="C88" i="2"/>
  <c r="C87" i="2"/>
  <c r="C86" i="2"/>
  <c r="C85" i="2"/>
  <c r="C84" i="2"/>
  <c r="C83" i="2"/>
  <c r="K88" i="1" s="1"/>
  <c r="C82" i="2"/>
  <c r="C81" i="2"/>
  <c r="K86" i="1" s="1"/>
  <c r="C80" i="2"/>
  <c r="C79" i="2"/>
  <c r="C78" i="2"/>
  <c r="C77" i="2"/>
  <c r="C76" i="2"/>
  <c r="C75" i="2"/>
  <c r="C74" i="2"/>
  <c r="C73" i="2"/>
  <c r="C72" i="2"/>
  <c r="C71" i="2"/>
  <c r="K76" i="1" s="1"/>
  <c r="C70" i="2"/>
  <c r="C69" i="2"/>
  <c r="K74" i="1" s="1"/>
  <c r="C68" i="2"/>
  <c r="C67" i="2"/>
  <c r="C66" i="2"/>
  <c r="C65" i="2"/>
  <c r="C64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2" i="2"/>
  <c r="C61" i="2"/>
  <c r="K66" i="1" s="1"/>
  <c r="P66" i="1" s="1"/>
  <c r="C60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8" i="2"/>
  <c r="C57" i="2"/>
  <c r="C56" i="2"/>
  <c r="K61" i="1" s="1"/>
  <c r="P61" i="1" s="1"/>
  <c r="C55" i="2"/>
  <c r="K60" i="1" s="1"/>
  <c r="C54" i="2"/>
  <c r="C53" i="2"/>
  <c r="K58" i="1" s="1"/>
  <c r="P58" i="1" s="1"/>
  <c r="C52" i="2"/>
  <c r="C51" i="2"/>
  <c r="C50" i="2"/>
  <c r="C49" i="2"/>
  <c r="C48" i="2"/>
  <c r="C47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5" i="2"/>
  <c r="K50" i="1" s="1"/>
  <c r="C44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2" i="2"/>
  <c r="C41" i="2"/>
  <c r="C40" i="2"/>
  <c r="K45" i="1" s="1"/>
  <c r="P45" i="1" s="1"/>
  <c r="C39" i="2"/>
  <c r="C38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6" i="2"/>
  <c r="C35" i="2"/>
  <c r="C34" i="2"/>
  <c r="C33" i="2"/>
  <c r="C32" i="2" s="1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1" i="2"/>
  <c r="K36" i="1" s="1"/>
  <c r="C30" i="2"/>
  <c r="C29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7" i="2"/>
  <c r="K32" i="1" s="1"/>
  <c r="P32" i="1" s="1"/>
  <c r="C26" i="2"/>
  <c r="C25" i="2"/>
  <c r="K30" i="1" s="1"/>
  <c r="O30" i="1" s="1"/>
  <c r="C24" i="2"/>
  <c r="C23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1" i="2"/>
  <c r="K26" i="1" s="1"/>
  <c r="C20" i="2"/>
  <c r="C19" i="2"/>
  <c r="K24" i="1" s="1"/>
  <c r="P24" i="1" s="1"/>
  <c r="C18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6" i="2"/>
  <c r="C15" i="2"/>
  <c r="C14" i="2"/>
  <c r="K19" i="1" s="1"/>
  <c r="C13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K172" i="1"/>
  <c r="P172" i="1" s="1"/>
  <c r="K171" i="1"/>
  <c r="P171" i="1" s="1"/>
  <c r="K170" i="1"/>
  <c r="P170" i="1" s="1"/>
  <c r="K169" i="1"/>
  <c r="Q168" i="1"/>
  <c r="N168" i="1"/>
  <c r="M168" i="1"/>
  <c r="L168" i="1"/>
  <c r="J168" i="1"/>
  <c r="I168" i="1"/>
  <c r="H168" i="1"/>
  <c r="K167" i="1"/>
  <c r="P167" i="1" s="1"/>
  <c r="K166" i="1"/>
  <c r="P166" i="1" s="1"/>
  <c r="Q165" i="1"/>
  <c r="N165" i="1"/>
  <c r="M165" i="1"/>
  <c r="L165" i="1"/>
  <c r="J165" i="1"/>
  <c r="I165" i="1"/>
  <c r="H165" i="1"/>
  <c r="Q163" i="1"/>
  <c r="N163" i="1"/>
  <c r="M163" i="1"/>
  <c r="L163" i="1"/>
  <c r="J163" i="1"/>
  <c r="I163" i="1"/>
  <c r="H163" i="1"/>
  <c r="K162" i="1"/>
  <c r="P162" i="1" s="1"/>
  <c r="K161" i="1"/>
  <c r="P161" i="1" s="1"/>
  <c r="K160" i="1"/>
  <c r="P160" i="1" s="1"/>
  <c r="Q159" i="1"/>
  <c r="N159" i="1"/>
  <c r="M159" i="1"/>
  <c r="L159" i="1"/>
  <c r="J159" i="1"/>
  <c r="I159" i="1"/>
  <c r="H159" i="1"/>
  <c r="K157" i="1"/>
  <c r="P157" i="1" s="1"/>
  <c r="K156" i="1"/>
  <c r="P156" i="1" s="1"/>
  <c r="K155" i="1"/>
  <c r="P155" i="1" s="1"/>
  <c r="K154" i="1"/>
  <c r="P154" i="1" s="1"/>
  <c r="K153" i="1"/>
  <c r="P153" i="1" s="1"/>
  <c r="K152" i="1"/>
  <c r="P152" i="1" s="1"/>
  <c r="K151" i="1"/>
  <c r="P151" i="1" s="1"/>
  <c r="K150" i="1"/>
  <c r="P150" i="1" s="1"/>
  <c r="K149" i="1"/>
  <c r="P149" i="1" s="1"/>
  <c r="K147" i="1"/>
  <c r="P147" i="1" s="1"/>
  <c r="K145" i="1"/>
  <c r="P145" i="1" s="1"/>
  <c r="K144" i="1"/>
  <c r="P144" i="1" s="1"/>
  <c r="K143" i="1"/>
  <c r="P143" i="1" s="1"/>
  <c r="K142" i="1"/>
  <c r="P142" i="1" s="1"/>
  <c r="K141" i="1"/>
  <c r="P141" i="1" s="1"/>
  <c r="K140" i="1"/>
  <c r="P140" i="1" s="1"/>
  <c r="K139" i="1"/>
  <c r="P139" i="1" s="1"/>
  <c r="K138" i="1"/>
  <c r="P138" i="1" s="1"/>
  <c r="K137" i="1"/>
  <c r="P137" i="1" s="1"/>
  <c r="K135" i="1"/>
  <c r="P135" i="1" s="1"/>
  <c r="K133" i="1"/>
  <c r="P133" i="1" s="1"/>
  <c r="K132" i="1"/>
  <c r="P132" i="1" s="1"/>
  <c r="K131" i="1"/>
  <c r="P131" i="1" s="1"/>
  <c r="K130" i="1"/>
  <c r="P130" i="1" s="1"/>
  <c r="K129" i="1"/>
  <c r="P129" i="1" s="1"/>
  <c r="K128" i="1"/>
  <c r="P128" i="1" s="1"/>
  <c r="K127" i="1"/>
  <c r="P127" i="1" s="1"/>
  <c r="K126" i="1"/>
  <c r="P126" i="1" s="1"/>
  <c r="K125" i="1"/>
  <c r="P125" i="1" s="1"/>
  <c r="K123" i="1"/>
  <c r="P123" i="1" s="1"/>
  <c r="K121" i="1"/>
  <c r="P121" i="1" s="1"/>
  <c r="K120" i="1"/>
  <c r="P120" i="1" s="1"/>
  <c r="K119" i="1"/>
  <c r="P119" i="1" s="1"/>
  <c r="K118" i="1"/>
  <c r="P118" i="1" s="1"/>
  <c r="K117" i="1"/>
  <c r="O117" i="1" s="1"/>
  <c r="K116" i="1"/>
  <c r="P116" i="1" s="1"/>
  <c r="K115" i="1"/>
  <c r="P115" i="1" s="1"/>
  <c r="K114" i="1"/>
  <c r="P114" i="1" s="1"/>
  <c r="K113" i="1"/>
  <c r="P113" i="1" s="1"/>
  <c r="K111" i="1"/>
  <c r="P111" i="1" s="1"/>
  <c r="K109" i="1"/>
  <c r="O109" i="1" s="1"/>
  <c r="K108" i="1"/>
  <c r="P108" i="1" s="1"/>
  <c r="K107" i="1"/>
  <c r="P107" i="1" s="1"/>
  <c r="K106" i="1"/>
  <c r="P106" i="1" s="1"/>
  <c r="K105" i="1"/>
  <c r="P105" i="1" s="1"/>
  <c r="K104" i="1"/>
  <c r="O104" i="1" s="1"/>
  <c r="K103" i="1"/>
  <c r="P103" i="1" s="1"/>
  <c r="K102" i="1"/>
  <c r="P102" i="1" s="1"/>
  <c r="K101" i="1"/>
  <c r="P101" i="1" s="1"/>
  <c r="K99" i="1"/>
  <c r="P99" i="1" s="1"/>
  <c r="K97" i="1"/>
  <c r="P97" i="1" s="1"/>
  <c r="K96" i="1"/>
  <c r="P96" i="1" s="1"/>
  <c r="K95" i="1"/>
  <c r="P95" i="1" s="1"/>
  <c r="K94" i="1"/>
  <c r="P94" i="1" s="1"/>
  <c r="K93" i="1"/>
  <c r="P93" i="1" s="1"/>
  <c r="K92" i="1"/>
  <c r="P92" i="1" s="1"/>
  <c r="K91" i="1"/>
  <c r="P91" i="1" s="1"/>
  <c r="K90" i="1"/>
  <c r="P90" i="1" s="1"/>
  <c r="K89" i="1"/>
  <c r="O89" i="1" s="1"/>
  <c r="K87" i="1"/>
  <c r="P87" i="1" s="1"/>
  <c r="K85" i="1"/>
  <c r="P85" i="1" s="1"/>
  <c r="K84" i="1"/>
  <c r="O84" i="1" s="1"/>
  <c r="K83" i="1"/>
  <c r="P83" i="1" s="1"/>
  <c r="K82" i="1"/>
  <c r="P82" i="1" s="1"/>
  <c r="K81" i="1"/>
  <c r="P81" i="1" s="1"/>
  <c r="K80" i="1"/>
  <c r="P80" i="1" s="1"/>
  <c r="K79" i="1"/>
  <c r="P79" i="1" s="1"/>
  <c r="K78" i="1"/>
  <c r="P78" i="1" s="1"/>
  <c r="K77" i="1"/>
  <c r="P77" i="1" s="1"/>
  <c r="K75" i="1"/>
  <c r="P75" i="1" s="1"/>
  <c r="K73" i="1"/>
  <c r="P73" i="1" s="1"/>
  <c r="K72" i="1"/>
  <c r="P72" i="1" s="1"/>
  <c r="K71" i="1"/>
  <c r="P71" i="1" s="1"/>
  <c r="K70" i="1"/>
  <c r="P70" i="1" s="1"/>
  <c r="K69" i="1"/>
  <c r="P69" i="1" s="1"/>
  <c r="Q68" i="1"/>
  <c r="N68" i="1"/>
  <c r="M68" i="1"/>
  <c r="L68" i="1"/>
  <c r="J68" i="1"/>
  <c r="I68" i="1"/>
  <c r="H68" i="1"/>
  <c r="K67" i="1"/>
  <c r="O67" i="1" s="1"/>
  <c r="K65" i="1"/>
  <c r="P65" i="1" s="1"/>
  <c r="Q64" i="1"/>
  <c r="N64" i="1"/>
  <c r="M64" i="1"/>
  <c r="L64" i="1"/>
  <c r="J64" i="1"/>
  <c r="I64" i="1"/>
  <c r="H64" i="1"/>
  <c r="K63" i="1"/>
  <c r="P63" i="1" s="1"/>
  <c r="K62" i="1"/>
  <c r="P62" i="1" s="1"/>
  <c r="K59" i="1"/>
  <c r="P59" i="1" s="1"/>
  <c r="K57" i="1"/>
  <c r="P57" i="1" s="1"/>
  <c r="K56" i="1"/>
  <c r="P56" i="1" s="1"/>
  <c r="K55" i="1"/>
  <c r="P55" i="1" s="1"/>
  <c r="K54" i="1"/>
  <c r="P54" i="1" s="1"/>
  <c r="K53" i="1"/>
  <c r="P53" i="1" s="1"/>
  <c r="K52" i="1"/>
  <c r="Q51" i="1"/>
  <c r="N51" i="1"/>
  <c r="M51" i="1"/>
  <c r="L51" i="1"/>
  <c r="J51" i="1"/>
  <c r="I51" i="1"/>
  <c r="H51" i="1"/>
  <c r="K49" i="1"/>
  <c r="P49" i="1" s="1"/>
  <c r="Q48" i="1"/>
  <c r="N48" i="1"/>
  <c r="M48" i="1"/>
  <c r="L48" i="1"/>
  <c r="J48" i="1"/>
  <c r="I48" i="1"/>
  <c r="H48" i="1"/>
  <c r="K47" i="1"/>
  <c r="O47" i="1" s="1"/>
  <c r="K46" i="1"/>
  <c r="O46" i="1" s="1"/>
  <c r="K44" i="1"/>
  <c r="P44" i="1" s="1"/>
  <c r="K43" i="1"/>
  <c r="O43" i="1" s="1"/>
  <c r="Q42" i="1"/>
  <c r="N42" i="1"/>
  <c r="M42" i="1"/>
  <c r="L42" i="1"/>
  <c r="J42" i="1"/>
  <c r="I42" i="1"/>
  <c r="H42" i="1"/>
  <c r="K41" i="1"/>
  <c r="P41" i="1" s="1"/>
  <c r="K40" i="1"/>
  <c r="P40" i="1" s="1"/>
  <c r="K39" i="1"/>
  <c r="P39" i="1" s="1"/>
  <c r="K38" i="1"/>
  <c r="P38" i="1" s="1"/>
  <c r="Q37" i="1"/>
  <c r="N37" i="1"/>
  <c r="M37" i="1"/>
  <c r="L37" i="1"/>
  <c r="J37" i="1"/>
  <c r="I37" i="1"/>
  <c r="H37" i="1"/>
  <c r="K35" i="1"/>
  <c r="P35" i="1" s="1"/>
  <c r="K34" i="1"/>
  <c r="P34" i="1" s="1"/>
  <c r="Q33" i="1"/>
  <c r="N33" i="1"/>
  <c r="M33" i="1"/>
  <c r="L33" i="1"/>
  <c r="J33" i="1"/>
  <c r="I33" i="1"/>
  <c r="H33" i="1"/>
  <c r="K31" i="1"/>
  <c r="P31" i="1" s="1"/>
  <c r="K29" i="1"/>
  <c r="O29" i="1" s="1"/>
  <c r="Q27" i="1"/>
  <c r="N27" i="1"/>
  <c r="M27" i="1"/>
  <c r="L27" i="1"/>
  <c r="J27" i="1"/>
  <c r="I27" i="1"/>
  <c r="H27" i="1"/>
  <c r="K25" i="1"/>
  <c r="P25" i="1" s="1"/>
  <c r="K23" i="1"/>
  <c r="P23" i="1" s="1"/>
  <c r="Q22" i="1"/>
  <c r="N22" i="1"/>
  <c r="M22" i="1"/>
  <c r="L22" i="1"/>
  <c r="J22" i="1"/>
  <c r="I22" i="1"/>
  <c r="H22" i="1"/>
  <c r="K21" i="1"/>
  <c r="P21" i="1" s="1"/>
  <c r="K20" i="1"/>
  <c r="P20" i="1" s="1"/>
  <c r="K18" i="1"/>
  <c r="P18" i="1" s="1"/>
  <c r="Q17" i="1"/>
  <c r="N17" i="1"/>
  <c r="M17" i="1"/>
  <c r="L17" i="1"/>
  <c r="J17" i="1"/>
  <c r="I17" i="1"/>
  <c r="H17" i="1"/>
  <c r="I16" i="1" l="1"/>
  <c r="H16" i="1"/>
  <c r="N16" i="1"/>
  <c r="Q16" i="1"/>
  <c r="P84" i="1"/>
  <c r="O18" i="1"/>
  <c r="M16" i="1"/>
  <c r="P117" i="1"/>
  <c r="O128" i="1"/>
  <c r="O166" i="1"/>
  <c r="J16" i="1"/>
  <c r="O121" i="1"/>
  <c r="L16" i="1"/>
  <c r="O101" i="1"/>
  <c r="O34" i="1"/>
  <c r="O106" i="1"/>
  <c r="C160" i="2"/>
  <c r="O96" i="1"/>
  <c r="O118" i="1"/>
  <c r="O161" i="1"/>
  <c r="J11" i="2"/>
  <c r="P89" i="1"/>
  <c r="P109" i="1"/>
  <c r="O82" i="1"/>
  <c r="O94" i="1"/>
  <c r="P104" i="1"/>
  <c r="O152" i="1"/>
  <c r="O49" i="1"/>
  <c r="O56" i="1"/>
  <c r="O21" i="1"/>
  <c r="P60" i="1"/>
  <c r="O60" i="1"/>
  <c r="O39" i="1"/>
  <c r="O92" i="1"/>
  <c r="O130" i="1"/>
  <c r="O141" i="1"/>
  <c r="C37" i="2"/>
  <c r="P47" i="1"/>
  <c r="O78" i="1"/>
  <c r="O153" i="1"/>
  <c r="O144" i="1"/>
  <c r="O65" i="1"/>
  <c r="O70" i="1"/>
  <c r="O80" i="1"/>
  <c r="O137" i="1"/>
  <c r="O145" i="1"/>
  <c r="L11" i="2"/>
  <c r="P67" i="1"/>
  <c r="O81" i="1"/>
  <c r="O72" i="1"/>
  <c r="O90" i="1"/>
  <c r="O138" i="1"/>
  <c r="O157" i="1"/>
  <c r="O150" i="1"/>
  <c r="C43" i="2"/>
  <c r="P74" i="1"/>
  <c r="O74" i="1"/>
  <c r="O86" i="1"/>
  <c r="P86" i="1"/>
  <c r="P98" i="1"/>
  <c r="O98" i="1"/>
  <c r="P110" i="1"/>
  <c r="O110" i="1"/>
  <c r="P122" i="1"/>
  <c r="O122" i="1"/>
  <c r="P134" i="1"/>
  <c r="O134" i="1"/>
  <c r="P146" i="1"/>
  <c r="O146" i="1"/>
  <c r="P26" i="1"/>
  <c r="O26" i="1"/>
  <c r="P100" i="1"/>
  <c r="O100" i="1"/>
  <c r="P19" i="1"/>
  <c r="O19" i="1"/>
  <c r="O112" i="1"/>
  <c r="P112" i="1"/>
  <c r="P136" i="1"/>
  <c r="O136" i="1"/>
  <c r="P88" i="1"/>
  <c r="O88" i="1"/>
  <c r="P148" i="1"/>
  <c r="O148" i="1"/>
  <c r="P76" i="1"/>
  <c r="O76" i="1"/>
  <c r="P30" i="1"/>
  <c r="O77" i="1"/>
  <c r="O124" i="1"/>
  <c r="O158" i="1"/>
  <c r="C12" i="2"/>
  <c r="O31" i="1"/>
  <c r="P43" i="1"/>
  <c r="O73" i="1"/>
  <c r="O97" i="1"/>
  <c r="O102" i="1"/>
  <c r="O108" i="1"/>
  <c r="O113" i="1"/>
  <c r="O125" i="1"/>
  <c r="O132" i="1"/>
  <c r="D11" i="2"/>
  <c r="P11" i="2"/>
  <c r="C163" i="2"/>
  <c r="O35" i="1"/>
  <c r="O44" i="1"/>
  <c r="K51" i="1"/>
  <c r="P51" i="1" s="1"/>
  <c r="O69" i="1"/>
  <c r="O93" i="1"/>
  <c r="O120" i="1"/>
  <c r="O126" i="1"/>
  <c r="O133" i="1"/>
  <c r="O140" i="1"/>
  <c r="M11" i="2"/>
  <c r="C17" i="2"/>
  <c r="O11" i="2"/>
  <c r="C59" i="2"/>
  <c r="O52" i="1"/>
  <c r="O114" i="1"/>
  <c r="O154" i="1"/>
  <c r="K168" i="1"/>
  <c r="P168" i="1" s="1"/>
  <c r="C154" i="2"/>
  <c r="O170" i="1"/>
  <c r="C22" i="2"/>
  <c r="K11" i="2"/>
  <c r="P46" i="1"/>
  <c r="K48" i="1"/>
  <c r="P48" i="1" s="1"/>
  <c r="O85" i="1"/>
  <c r="O105" i="1"/>
  <c r="O116" i="1"/>
  <c r="O142" i="1"/>
  <c r="O149" i="1"/>
  <c r="O156" i="1"/>
  <c r="G11" i="2"/>
  <c r="S11" i="2"/>
  <c r="O129" i="1"/>
  <c r="K164" i="1"/>
  <c r="O167" i="1"/>
  <c r="P29" i="1"/>
  <c r="P36" i="1"/>
  <c r="O36" i="1"/>
  <c r="K33" i="1"/>
  <c r="P33" i="1" s="1"/>
  <c r="O24" i="1"/>
  <c r="O41" i="1"/>
  <c r="O54" i="1"/>
  <c r="O58" i="1"/>
  <c r="O62" i="1"/>
  <c r="O172" i="1"/>
  <c r="E11" i="2"/>
  <c r="Q11" i="2"/>
  <c r="K22" i="1"/>
  <c r="P22" i="1" s="1"/>
  <c r="F11" i="2"/>
  <c r="R11" i="2"/>
  <c r="K17" i="1"/>
  <c r="O25" i="1"/>
  <c r="O38" i="1"/>
  <c r="O55" i="1"/>
  <c r="O59" i="1"/>
  <c r="O63" i="1"/>
  <c r="K68" i="1"/>
  <c r="P68" i="1" s="1"/>
  <c r="O160" i="1"/>
  <c r="K165" i="1"/>
  <c r="P165" i="1" s="1"/>
  <c r="O169" i="1"/>
  <c r="H11" i="2"/>
  <c r="T11" i="2"/>
  <c r="O20" i="1"/>
  <c r="K42" i="1"/>
  <c r="P42" i="1" s="1"/>
  <c r="O50" i="1"/>
  <c r="O48" i="1" s="1"/>
  <c r="O71" i="1"/>
  <c r="O75" i="1"/>
  <c r="O79" i="1"/>
  <c r="O83" i="1"/>
  <c r="O87" i="1"/>
  <c r="O91" i="1"/>
  <c r="O95" i="1"/>
  <c r="O99" i="1"/>
  <c r="O103" i="1"/>
  <c r="O107" i="1"/>
  <c r="O111" i="1"/>
  <c r="O115" i="1"/>
  <c r="O119" i="1"/>
  <c r="O123" i="1"/>
  <c r="O127" i="1"/>
  <c r="O131" i="1"/>
  <c r="O135" i="1"/>
  <c r="O139" i="1"/>
  <c r="O143" i="1"/>
  <c r="O147" i="1"/>
  <c r="O151" i="1"/>
  <c r="O155" i="1"/>
  <c r="P169" i="1"/>
  <c r="P50" i="1"/>
  <c r="O32" i="1"/>
  <c r="K37" i="1"/>
  <c r="P37" i="1" s="1"/>
  <c r="O45" i="1"/>
  <c r="P52" i="1"/>
  <c r="O66" i="1"/>
  <c r="K159" i="1"/>
  <c r="P159" i="1" s="1"/>
  <c r="I11" i="2"/>
  <c r="K28" i="1"/>
  <c r="K64" i="1"/>
  <c r="P64" i="1" s="1"/>
  <c r="C46" i="2"/>
  <c r="O23" i="1"/>
  <c r="O40" i="1"/>
  <c r="O53" i="1"/>
  <c r="O57" i="1"/>
  <c r="O61" i="1"/>
  <c r="O162" i="1"/>
  <c r="O171" i="1"/>
  <c r="C28" i="2"/>
  <c r="N11" i="2"/>
  <c r="C63" i="2"/>
  <c r="O165" i="1" l="1"/>
  <c r="O64" i="1"/>
  <c r="O33" i="1"/>
  <c r="O68" i="1"/>
  <c r="O164" i="1"/>
  <c r="O163" i="1" s="1"/>
  <c r="P164" i="1"/>
  <c r="K163" i="1"/>
  <c r="P163" i="1" s="1"/>
  <c r="O42" i="1"/>
  <c r="O17" i="1"/>
  <c r="C11" i="2"/>
  <c r="O37" i="1"/>
  <c r="P28" i="1"/>
  <c r="O28" i="1"/>
  <c r="O27" i="1" s="1"/>
  <c r="K27" i="1"/>
  <c r="P27" i="1" s="1"/>
  <c r="O168" i="1"/>
  <c r="P17" i="1"/>
  <c r="O51" i="1"/>
  <c r="O159" i="1"/>
  <c r="O22" i="1"/>
  <c r="O16" i="1" l="1"/>
  <c r="K16" i="1"/>
  <c r="P16" i="1" l="1"/>
</calcChain>
</file>

<file path=xl/sharedStrings.xml><?xml version="1.0" encoding="utf-8"?>
<sst xmlns="http://schemas.openxmlformats.org/spreadsheetml/2006/main" count="770" uniqueCount="219">
  <si>
    <t>КРАТКОСРОЧНЫЙ ПЛАН</t>
  </si>
  <si>
    <t>РЕАЛИЗАЦИИ ОБЛАСТНОЙ ПРОГРАММЫ КАПИТАЛЬНОГО РЕМОНТА</t>
  </si>
  <si>
    <t>ОБЩЕГО ИМУЩЕСТВА В МНОГОКВАРТИРНЫХ ДОМАХ НА 2026-2028 ГОДЫ</t>
  </si>
  <si>
    <t xml:space="preserve">Адресный перечень и характеристика многоквартирных домов, </t>
  </si>
  <si>
    <t>капитального ремонта общего имущества</t>
  </si>
  <si>
    <t>Таблица 1</t>
  </si>
  <si>
    <t>№ п/п</t>
  </si>
  <si>
    <t>Адрес МКД</t>
  </si>
  <si>
    <t>Год</t>
  </si>
  <si>
    <t>Материал стен</t>
  </si>
  <si>
    <t>Количество этажей</t>
  </si>
  <si>
    <t>Количество подъездов</t>
  </si>
  <si>
    <t>Общая площадь МКД, 
всего:</t>
  </si>
  <si>
    <t>Площадь помещений МКД,
всего:</t>
  </si>
  <si>
    <t>Количество жителей, зарегистрированных в МКД на дату утверждения краткосрочного плана</t>
  </si>
  <si>
    <t>Стоимость капитального ремонта</t>
  </si>
  <si>
    <t>Удельная стоимость капитального ремонта 1 кв.м. общей площади помещений МКД</t>
  </si>
  <si>
    <t>Предельная стоимость капитального ремонта 1 кв.м. общей площади помещений МКД</t>
  </si>
  <si>
    <t>Плановая дата завершения работ</t>
  </si>
  <si>
    <t>ввода в эксплуатацию</t>
  </si>
  <si>
    <t>завершение последнего капитального ремонта</t>
  </si>
  <si>
    <t>всего:</t>
  </si>
  <si>
    <t>в том числе:</t>
  </si>
  <si>
    <t>за счет средств Фонда</t>
  </si>
  <si>
    <t>за счет средств бюджета субъекта Российской Федерации</t>
  </si>
  <si>
    <t>за счет средств местного бюджета</t>
  </si>
  <si>
    <t>за счет средств собственников помещений
 в МКД</t>
  </si>
  <si>
    <t>кв.м</t>
  </si>
  <si>
    <t>чел.</t>
  </si>
  <si>
    <t>руб.</t>
  </si>
  <si>
    <t>руб./кв.м</t>
  </si>
  <si>
    <t>х</t>
  </si>
  <si>
    <t>I. Адресный перечень и характеристика многоквартирных домов, в отношении которых в 2026 году планируется проведение капитального ремонта общего имущества по видам работ</t>
  </si>
  <si>
    <t>Итого по Липецкой области на 2026 год:</t>
  </si>
  <si>
    <t>Итого по Грязинскому муниципальному району:</t>
  </si>
  <si>
    <t>г. Грязи, ул. Чернышевского, д. 17</t>
  </si>
  <si>
    <t>Каменные, кирпичные</t>
  </si>
  <si>
    <t>12.2026</t>
  </si>
  <si>
    <t>г. Грязи, ул. Станционная, д. 1</t>
  </si>
  <si>
    <t>г. Грязи, ул. Коммунальная, д. 18</t>
  </si>
  <si>
    <t>с. Большой Самовец, ул. Октябрьская, д. 1</t>
  </si>
  <si>
    <t>Панельные</t>
  </si>
  <si>
    <t>Итого по Данковскому муниципальному району:</t>
  </si>
  <si>
    <t>г. Данков, ул. Карла Маркса, д. 29</t>
  </si>
  <si>
    <t>г. Данков, ул. Ленина, д. 20</t>
  </si>
  <si>
    <t>г. Данков, ул. Льва Толстого, д. 7</t>
  </si>
  <si>
    <t>г. Данков, ул. Ленина, д. 5/1</t>
  </si>
  <si>
    <t>Итого по Добринскому муниципальному району:</t>
  </si>
  <si>
    <t>д. Ольговка, ул. Зеленая, д. 6</t>
  </si>
  <si>
    <t>п. Добринка, ул. Терешковой, д. 8</t>
  </si>
  <si>
    <t>п. Добринка, ул. Октябрьская, д. 39</t>
  </si>
  <si>
    <t>п. Добринка, ул. 50 лет Октября, д. 4</t>
  </si>
  <si>
    <t>с. Каликино, ул. Ленинская, д. 156</t>
  </si>
  <si>
    <t>Итого по Елецкому муниципальному району:</t>
  </si>
  <si>
    <t>п. Газопровод, ул. Советская, д. 5</t>
  </si>
  <si>
    <t>п. Газопровод, ул. Советская, д. 7</t>
  </si>
  <si>
    <t>с. Каменское, ул. Октябрьская, д. 11</t>
  </si>
  <si>
    <t>Итого по Задонскому муниципальному району:</t>
  </si>
  <si>
    <t>ж/д_ст. Дон, ул. Привокзальная, д. 10</t>
  </si>
  <si>
    <t>г. Задонск, ул. Труда, д. 3</t>
  </si>
  <si>
    <t>с. Донское, ул. Мира, д. 26А</t>
  </si>
  <si>
    <t>г. Задонск, ул. Бебеля, д. 57а</t>
  </si>
  <si>
    <t>Итого по Измалковскому муниципальному округу:</t>
  </si>
  <si>
    <t>с. Измалково, ул. Ленина, д. 40</t>
  </si>
  <si>
    <t>с. Измалково, ул. Ленина, д. 13</t>
  </si>
  <si>
    <t>с. Измалково, ул. Ленина, д. 19</t>
  </si>
  <si>
    <t>с. Измалково, ул. Ленина, д. 15</t>
  </si>
  <si>
    <t>с. Измалково, ул. Мира, д. 5</t>
  </si>
  <si>
    <t>Итого по Краснинскому муниципальному району:</t>
  </si>
  <si>
    <t>с. Красное, ул. Садовая, д. 1</t>
  </si>
  <si>
    <t>с. Красное, ул. Спортивная, д. 5</t>
  </si>
  <si>
    <t>Итого по Лебедянскому муниципальному району:</t>
  </si>
  <si>
    <t>п. свх Агроном, ул. Школьная, д. 9</t>
  </si>
  <si>
    <t>п. свх Агроном, ул. Васильевская, д. 17</t>
  </si>
  <si>
    <t>с. Куймань, ул. Садовая, д. 4</t>
  </si>
  <si>
    <t>г. Лебедянь, ул. Заводская, д. 7</t>
  </si>
  <si>
    <t>г. Лебедянь, ул. Ленина, д. 52</t>
  </si>
  <si>
    <t>г. Лебедянь, ул. К.Маркса, д. 1</t>
  </si>
  <si>
    <t>п. Сахарного Завода, ул. В.Космакова, д. 23</t>
  </si>
  <si>
    <t>п. Сахарного Завода, ул. Октябрьская, д. 2</t>
  </si>
  <si>
    <t>п. Сахарного Завода, ул. Октябрьская, д. 3</t>
  </si>
  <si>
    <t>п. свх Агроном, ул. Мичурина, д. 29</t>
  </si>
  <si>
    <t>с. Троекурово, ул. Комсомольская, д. 4</t>
  </si>
  <si>
    <t>г. Лебедянь, ул. Ленина, д. 44а</t>
  </si>
  <si>
    <t>Итого по Лев-Толстовскому муниципальному району:</t>
  </si>
  <si>
    <t>п. Лев Толстой, ул. Привокзальная, д. 31</t>
  </si>
  <si>
    <t>п. Лев Толстой, ул. им М.Горького, д. 12</t>
  </si>
  <si>
    <t>п. Лев Толстой, ул. Пушкина, д. 4</t>
  </si>
  <si>
    <t>Итого по городу Липецку:</t>
  </si>
  <si>
    <t>г. Липецк, ул. Краснозаводская, д. 3</t>
  </si>
  <si>
    <t>г. Липецк, ул. Прокатная, д. 11</t>
  </si>
  <si>
    <t>г. Липецк, ул. 8 Марта, д. 21</t>
  </si>
  <si>
    <t>г. Липецк, ул. Ушинского, д. 12</t>
  </si>
  <si>
    <t>г. Липецк, ул. Гагарина, д. 19</t>
  </si>
  <si>
    <t>г. Липецк, ул. М.Расковой, д. 17</t>
  </si>
  <si>
    <t>г. Липецк, ул. Зегеля, д. 1</t>
  </si>
  <si>
    <t>г. Липецк, ул. М.Светлова, д. 26</t>
  </si>
  <si>
    <t>г. Липецк, пр-кт. Мира, д. 35</t>
  </si>
  <si>
    <t>г. Липецк, ул. Гагарина, д. 21</t>
  </si>
  <si>
    <t>г. Липецк, ул. Гайдара, д. 13</t>
  </si>
  <si>
    <t>г. Липецк, ул. Гайдара, д. 15</t>
  </si>
  <si>
    <t>г. Липецк, ул. Гагарина, д. 15</t>
  </si>
  <si>
    <t>г. Липецк, ул. Гайдара, д. 2</t>
  </si>
  <si>
    <t>г. Липецк, ул. Гагарина, д. 33</t>
  </si>
  <si>
    <t>г. Липецк, ул. Плеханова, д. 35а</t>
  </si>
  <si>
    <t>г. Липецк, ул. М.Светлова, д. 29А</t>
  </si>
  <si>
    <t>г. Липецк, ул. Имени Хорошавина А.И., д. 15</t>
  </si>
  <si>
    <t>г. Липецк, ул. Валентины Терешковой, д. 10/3</t>
  </si>
  <si>
    <t>Блочные</t>
  </si>
  <si>
    <t>г. Липецк, ул. Валентины Терешковой, д. 14</t>
  </si>
  <si>
    <t>г. Липецк, ул. Валентины Терешковой, д. 2</t>
  </si>
  <si>
    <t>г. Липецк, ул. Валентины Терешковой, д. 3/2</t>
  </si>
  <si>
    <t>г. Липецк, ул. Валентины Терешковой, д. 5/1</t>
  </si>
  <si>
    <t>г. Липецк, ул. Титова, д. 2/2</t>
  </si>
  <si>
    <t>г. Липецк, ул. Титова, д. 9/1</t>
  </si>
  <si>
    <t>г. Липецк, ул. Титова, д. 9/2</t>
  </si>
  <si>
    <t>г. Липецк, ул. Титова, д. 9/3</t>
  </si>
  <si>
    <t>г. Липецк, ул. Циолковского, д. 3/1</t>
  </si>
  <si>
    <t>г. Липецк, ул. Циолковского, д. 3/3</t>
  </si>
  <si>
    <t>г. Липецк, ул. Циолковского, д. 3/5</t>
  </si>
  <si>
    <t>г. Липецк, ул. Гагарина, д. 78</t>
  </si>
  <si>
    <t>г. Липецк, ул. Гагарина, д. 95/2</t>
  </si>
  <si>
    <t>г. Липецк, ул. Космонавтов, д. 36/2</t>
  </si>
  <si>
    <t>г. Липецк, ул. Космонавтов, д. 42/1</t>
  </si>
  <si>
    <t>г. Липецк, ул. Космонавтов, д. 42/2</t>
  </si>
  <si>
    <t>г. Липецк, ул. Космонавтов, д. 44/1</t>
  </si>
  <si>
    <t>г. Липецк, ул. Космонавтов, д. 46/1</t>
  </si>
  <si>
    <t>г. Липецк, ул. Космонавтов, д. 56/1</t>
  </si>
  <si>
    <t>г. Липецк, ул. Космонавтов, д. 58/2</t>
  </si>
  <si>
    <t>г. Липецк, ул. Валентины Терешковой, д. 11/1</t>
  </si>
  <si>
    <t>г. Липецк, ул. Валентины Терешковой, д. 9/1</t>
  </si>
  <si>
    <t>г. Липецк, ул. Гагарина, д. 103/1</t>
  </si>
  <si>
    <t>г. Липецк, ул. Гагарина, д. 149/2</t>
  </si>
  <si>
    <t>г. Липецк, ул. Гагарина, д. 73/2</t>
  </si>
  <si>
    <t>г. Липецк, ул. Гагарина, д. 74А</t>
  </si>
  <si>
    <t>г. Липецк, ул. Гагарина, д. 79/2</t>
  </si>
  <si>
    <t>г. Липецк, ул. Космонавтов, д. 13</t>
  </si>
  <si>
    <t>г. Липецк, ул. Космонавтов, д. 15</t>
  </si>
  <si>
    <t>г. Липецк, ул. Космонавтов, д. 19</t>
  </si>
  <si>
    <t>г. Липецк, ул. Космонавтов, д. 44/3</t>
  </si>
  <si>
    <t>г. Липецк, ул. Космонавтов, д. 52</t>
  </si>
  <si>
    <t>г. Липецк, ул. Космонавтов, д. 68</t>
  </si>
  <si>
    <t>г. Липецк, ул. Валентины Терешковой, д. 4/2</t>
  </si>
  <si>
    <t>г. Липецк, ул. Валентины Терешковой, д. 6</t>
  </si>
  <si>
    <t>г. Липецк, ул. Титова, д. 11</t>
  </si>
  <si>
    <t>г. Липецк, ул. Циолковского, д. 10/1</t>
  </si>
  <si>
    <t>г. Липецк, ул. Циолковского, д. 10/2</t>
  </si>
  <si>
    <t>г. Липецк, ул. Циолковского, д. 4</t>
  </si>
  <si>
    <t>г. Липецк, пр-кт. Победы, д. 100</t>
  </si>
  <si>
    <t>г. Липецк, пр-кт. Победы, д. 6</t>
  </si>
  <si>
    <t>г. Липецк, ул. 40 лет Октября, д. 23</t>
  </si>
  <si>
    <t>г. Липецк, ул. Гагарина, д. 74Б</t>
  </si>
  <si>
    <t>г. Липецк, ул. Космонавтов, д. 17</t>
  </si>
  <si>
    <t>г. Липецк, ул. Центральная, д. 8</t>
  </si>
  <si>
    <t>г. Липецк, ул. Космонавтов, д. 82/2</t>
  </si>
  <si>
    <t>г. Липецк, ул. Валентины Терешковой, д. 28/5</t>
  </si>
  <si>
    <t>г. Липецк, ул. Циолковского, д. 4/3</t>
  </si>
  <si>
    <t>г. Липецк, ул. Дзержинского, д. 7</t>
  </si>
  <si>
    <t>г. Липецк, ул. 40 лет Октября, д. 23а</t>
  </si>
  <si>
    <t>г. Липецк, пр-кт. Победы, д. 77</t>
  </si>
  <si>
    <t>г. Липецк, ул. Вермишева, д. 22А</t>
  </si>
  <si>
    <t>г. Липецк, ул. Водопьянова, д. 25А</t>
  </si>
  <si>
    <t>г. Липецк, ул. Депутатская, д. 52а</t>
  </si>
  <si>
    <t>г. Липецк, ул. Депутатская, д. 63</t>
  </si>
  <si>
    <t>г. Липецк, ул. Ильича, д. 46А</t>
  </si>
  <si>
    <t>г. Липецк, ул. Катукова, д. 37А</t>
  </si>
  <si>
    <t>г. Липецк, ул. Катукова, д. 39А</t>
  </si>
  <si>
    <t>г. Липецк, ул. Смургиса, д. 11</t>
  </si>
  <si>
    <t>г. Липецк, ул. Имени Хорошавина А.И., д. 10</t>
  </si>
  <si>
    <t>г. Липецк, ул. Имени Хорошавина А.И., д. 12</t>
  </si>
  <si>
    <t>г. Липецк, ул. Имени Хорошавина А.И., д. 2</t>
  </si>
  <si>
    <t>г. Липецк, ул. Имени Хорошавина А.И., д. 29</t>
  </si>
  <si>
    <t>г. Липецк, ул. Имени Хорошавина А.И., д. 8</t>
  </si>
  <si>
    <t>г. Липецк, ул. Леваневского, д. 1</t>
  </si>
  <si>
    <t>г. Липецк, ул. Дзержинского, д. 5</t>
  </si>
  <si>
    <t>г. Липецк, ул. Звездная, д. 13/2</t>
  </si>
  <si>
    <t>г. Липецк, ул. Валентины Терешковой, д. 17</t>
  </si>
  <si>
    <t>г. Липецк, ул. Космонавтов, д. 39/2</t>
  </si>
  <si>
    <t>г. Липецк, ул. Космонавтов, д. 25</t>
  </si>
  <si>
    <t>г. Липецк, ул. Фурманова, д. 37</t>
  </si>
  <si>
    <t>Итого по Становлянскому муниципальному округу:</t>
  </si>
  <si>
    <t>с. Становое, ул. Мира, д. 7</t>
  </si>
  <si>
    <t>п. Дружба, д. 2</t>
  </si>
  <si>
    <t>с. Становое, ул. Комсомольская, д. 1</t>
  </si>
  <si>
    <t>Итого по Тербунскому муниципальному району:</t>
  </si>
  <si>
    <t>с. Тербуны, ул. Ленина, д. 107</t>
  </si>
  <si>
    <t>Итого по Усманскому муниципальному району:</t>
  </si>
  <si>
    <t>г. Усмань, ул. Пролетарская, д. 6</t>
  </si>
  <si>
    <t>г. Усмань, ул. Школьная, д. 5</t>
  </si>
  <si>
    <t>Итого по Чаплыгинскому муниципальному району:</t>
  </si>
  <si>
    <t>г. Чаплыгин, ул. Крупской, д. 11</t>
  </si>
  <si>
    <t>г. Чаплыгин, ул. Крупской, д. 40</t>
  </si>
  <si>
    <t>г. Чаплыгин, ул. Индустриальная, д. 17</t>
  </si>
  <si>
    <t>г. Чаплыгин, ул. Советская, д. 2Г</t>
  </si>
  <si>
    <t>капитального ремонта общего имущества по видам работ</t>
  </si>
  <si>
    <t>Таблица 2</t>
  </si>
  <si>
    <t>Стоимость капитального ремонта, ВСЕГО</t>
  </si>
  <si>
    <t>виды, установленные ч.1 ст.166 Жилищного Кодекса РФ</t>
  </si>
  <si>
    <t>виды, установленные нормативным правовым актом субъекта РФ</t>
  </si>
  <si>
    <t>ремонт внутридомовых инженерных систем</t>
  </si>
  <si>
    <t>ремонт, замена, модернизация лифтов, ремонт лифтовых шахт, машинных и блочных помещений</t>
  </si>
  <si>
    <t>ремонт крыши</t>
  </si>
  <si>
    <t>ремонт подвальных помещений</t>
  </si>
  <si>
    <t>ремонт фасада</t>
  </si>
  <si>
    <t>ремонт фундамента</t>
  </si>
  <si>
    <t>переустройство невентилируе-мой крыши на вентилируемую крышу с устройством выходов на кровлю</t>
  </si>
  <si>
    <t>разработка проектной документации для капитального ремонта общего имущества в многоквартирных домах, проведение государственной экспертизы проектной документации для капитального ремонта общего имущества в многоквартирных домах, проведение государственной историко-культурной экспертизы проектной документации на проведение работ по сохранению объектов культурного наследия - в случаях, установленных федеральным законодательством</t>
  </si>
  <si>
    <t>строительный контроль</t>
  </si>
  <si>
    <t>авторский надзор при проведении работ по сохранению объектов культурного наследия - в случаях, установленных федеральным законодательством</t>
  </si>
  <si>
    <t>проведение проверки достоверности определения сметной стоимости услуг и (или) работ по капитальному ремонту общего имущества в многоквартирных домах</t>
  </si>
  <si>
    <t>теплоснабжения</t>
  </si>
  <si>
    <t>холодного водоснабжения</t>
  </si>
  <si>
    <t>горячего водоснабжения</t>
  </si>
  <si>
    <t>водоотведения</t>
  </si>
  <si>
    <t>электроснабжения</t>
  </si>
  <si>
    <t>газоснабжения</t>
  </si>
  <si>
    <t>ед.</t>
  </si>
  <si>
    <t xml:space="preserve">в отношении которых в 2026 году планируется проведение </t>
  </si>
  <si>
    <t xml:space="preserve">Адресный перечень и характеристика многоквартирных домов, в отношении которых в 2026 году планируется проведение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</si>
</sst>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₽_-;\-* #,##0.00_₽_-;_-* \-??_₽_-;_-@_-"/>
    <numFmt numFmtId="165" formatCode="###\ ###\ ###\ ##0"/>
  </numFmts>
  <fonts count="15" x14ac:knownFonts="1">
    <font>
      <sz val="11"/>
      <color theme="1"/>
      <name val="Calibri"/>
    </font>
    <font>
      <sz val="10"/>
      <name val="Arial"/>
      <family val="2"/>
      <charset val="204"/>
    </font>
    <font>
      <sz val="11"/>
      <name val="Calibri"/>
      <family val="2"/>
      <charset val="204"/>
    </font>
    <font>
      <sz val="14"/>
      <color theme="1"/>
      <name val="Times New Roman"/>
      <family val="1"/>
      <charset val="204"/>
    </font>
    <font>
      <sz val="10"/>
      <name val="Arial Cy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40"/>
      <color theme="1"/>
      <name val="Times New Roman"/>
      <family val="1"/>
      <charset val="204"/>
    </font>
    <font>
      <sz val="11"/>
      <color theme="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14" fillId="0" borderId="0"/>
    <xf numFmtId="0" fontId="14" fillId="0" borderId="0"/>
    <xf numFmtId="0" fontId="4" fillId="0" borderId="0"/>
    <xf numFmtId="0" fontId="1" fillId="0" borderId="0"/>
    <xf numFmtId="0" fontId="14" fillId="0" borderId="0"/>
    <xf numFmtId="164" fontId="14" fillId="0" borderId="0" applyBorder="0" applyProtection="0"/>
  </cellStyleXfs>
  <cellXfs count="102">
    <xf numFmtId="0" fontId="0" fillId="0" borderId="0" xfId="0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8" fillId="0" borderId="0" xfId="0" applyFont="1"/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right" wrapText="1"/>
    </xf>
    <xf numFmtId="0" fontId="9" fillId="0" borderId="0" xfId="0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4" fontId="5" fillId="0" borderId="0" xfId="8" applyNumberFormat="1" applyFont="1" applyAlignment="1" applyProtection="1">
      <alignment horizontal="center"/>
    </xf>
    <xf numFmtId="4" fontId="7" fillId="0" borderId="0" xfId="8" applyNumberFormat="1" applyFont="1" applyAlignment="1" applyProtection="1">
      <alignment horizontal="center"/>
    </xf>
    <xf numFmtId="0" fontId="7" fillId="0" borderId="0" xfId="0" applyFont="1"/>
    <xf numFmtId="4" fontId="7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4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8" applyNumberFormat="1" applyFont="1" applyBorder="1" applyAlignment="1" applyProtection="1">
      <alignment horizontal="center" vertical="center" wrapText="1"/>
    </xf>
    <xf numFmtId="4" fontId="6" fillId="0" borderId="1" xfId="8" applyNumberFormat="1" applyFont="1" applyBorder="1" applyAlignment="1" applyProtection="1">
      <alignment horizontal="center" vertical="center" textRotation="90" wrapText="1"/>
    </xf>
    <xf numFmtId="4" fontId="10" fillId="0" borderId="1" xfId="8" applyNumberFormat="1" applyFont="1" applyBorder="1" applyAlignment="1" applyProtection="1">
      <alignment horizontal="center" vertical="center" textRotation="90" wrapText="1"/>
    </xf>
    <xf numFmtId="4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left" vertical="center"/>
    </xf>
    <xf numFmtId="0" fontId="11" fillId="0" borderId="1" xfId="4" applyFont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1" fillId="0" borderId="1" xfId="4" applyFont="1" applyBorder="1" applyAlignment="1">
      <alignment horizontal="left" vertical="center"/>
    </xf>
    <xf numFmtId="0" fontId="5" fillId="0" borderId="1" xfId="4" applyFont="1" applyBorder="1" applyAlignment="1">
      <alignment horizontal="left" vertical="center" wrapText="1"/>
    </xf>
    <xf numFmtId="0" fontId="5" fillId="0" borderId="0" xfId="0" applyFont="1"/>
    <xf numFmtId="4" fontId="5" fillId="0" borderId="0" xfId="0" applyNumberFormat="1" applyFont="1"/>
    <xf numFmtId="0" fontId="5" fillId="0" borderId="0" xfId="0" applyFont="1" applyAlignment="1">
      <alignment horizontal="left" vertical="top" wrapText="1"/>
    </xf>
    <xf numFmtId="4" fontId="7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left" vertical="top" wrapText="1"/>
    </xf>
    <xf numFmtId="4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wrapText="1"/>
    </xf>
    <xf numFmtId="4" fontId="7" fillId="0" borderId="0" xfId="0" applyNumberFormat="1" applyFont="1" applyAlignment="1">
      <alignment horizontal="right" wrapText="1"/>
    </xf>
    <xf numFmtId="0" fontId="5" fillId="0" borderId="0" xfId="0" applyFont="1" applyAlignment="1">
      <alignment vertical="center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wrapText="1"/>
    </xf>
    <xf numFmtId="4" fontId="5" fillId="0" borderId="1" xfId="0" applyNumberFormat="1" applyFont="1" applyBorder="1" applyAlignment="1">
      <alignment horizontal="center" vertical="center" textRotation="90" wrapText="1"/>
    </xf>
    <xf numFmtId="4" fontId="5" fillId="0" borderId="2" xfId="0" applyNumberFormat="1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/>
    <xf numFmtId="4" fontId="11" fillId="0" borderId="1" xfId="0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/>
    </xf>
    <xf numFmtId="4" fontId="5" fillId="0" borderId="1" xfId="4" applyNumberFormat="1" applyFont="1" applyBorder="1" applyAlignment="1">
      <alignment horizontal="center" vertical="center" wrapText="1"/>
    </xf>
    <xf numFmtId="0" fontId="5" fillId="0" borderId="4" xfId="4" applyFont="1" applyBorder="1" applyAlignment="1">
      <alignment horizontal="left" vertical="center"/>
    </xf>
    <xf numFmtId="4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0" fontId="11" fillId="0" borderId="4" xfId="4" applyFont="1" applyBorder="1" applyAlignment="1">
      <alignment horizontal="left" vertical="center"/>
    </xf>
    <xf numFmtId="0" fontId="11" fillId="0" borderId="3" xfId="4" applyFont="1" applyBorder="1" applyAlignment="1">
      <alignment horizontal="center" vertical="center" wrapText="1"/>
    </xf>
    <xf numFmtId="0" fontId="5" fillId="0" borderId="5" xfId="4" applyFont="1" applyBorder="1" applyAlignment="1">
      <alignment horizontal="left" vertical="center"/>
    </xf>
    <xf numFmtId="4" fontId="5" fillId="0" borderId="3" xfId="4" applyNumberFormat="1" applyFont="1" applyBorder="1" applyAlignment="1">
      <alignment horizontal="center" vertical="center"/>
    </xf>
    <xf numFmtId="4" fontId="5" fillId="0" borderId="3" xfId="4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4" fontId="10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 wrapText="1"/>
    </xf>
    <xf numFmtId="0" fontId="5" fillId="0" borderId="6" xfId="4" applyFont="1" applyBorder="1" applyAlignment="1">
      <alignment horizontal="left" vertical="center"/>
    </xf>
    <xf numFmtId="4" fontId="5" fillId="0" borderId="2" xfId="4" applyNumberFormat="1" applyFont="1" applyBorder="1" applyAlignment="1">
      <alignment horizontal="center" vertical="center"/>
    </xf>
    <xf numFmtId="4" fontId="5" fillId="0" borderId="2" xfId="4" applyNumberFormat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 wrapText="1"/>
    </xf>
    <xf numFmtId="0" fontId="13" fillId="0" borderId="0" xfId="0" applyFont="1"/>
    <xf numFmtId="0" fontId="6" fillId="0" borderId="1" xfId="0" applyFont="1" applyBorder="1" applyAlignment="1">
      <alignment horizontal="left" vertical="center"/>
    </xf>
    <xf numFmtId="1" fontId="6" fillId="0" borderId="1" xfId="0" applyNumberFormat="1" applyFont="1" applyBorder="1" applyAlignment="1">
      <alignment horizontal="center" vertical="center" textRotation="90" wrapText="1"/>
    </xf>
    <xf numFmtId="4" fontId="6" fillId="0" borderId="1" xfId="8" applyNumberFormat="1" applyFont="1" applyBorder="1" applyAlignment="1" applyProtection="1">
      <alignment horizontal="center" vertical="center" textRotation="90" wrapText="1"/>
    </xf>
    <xf numFmtId="4" fontId="6" fillId="0" borderId="1" xfId="8" applyNumberFormat="1" applyFont="1" applyBorder="1" applyAlignment="1" applyProtection="1">
      <alignment horizontal="center" vertical="center" wrapText="1"/>
    </xf>
    <xf numFmtId="0" fontId="7" fillId="0" borderId="0" xfId="0" applyFont="1" applyAlignment="1">
      <alignment horizont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90" wrapText="1"/>
    </xf>
    <xf numFmtId="4" fontId="6" fillId="0" borderId="1" xfId="0" applyNumberFormat="1" applyFont="1" applyBorder="1" applyAlignment="1">
      <alignment horizontal="center" vertical="center" textRotation="90" wrapText="1"/>
    </xf>
    <xf numFmtId="3" fontId="6" fillId="0" borderId="1" xfId="0" applyNumberFormat="1" applyFont="1" applyBorder="1" applyAlignment="1">
      <alignment horizontal="center" vertical="center" textRotation="90" wrapText="1"/>
    </xf>
    <xf numFmtId="14" fontId="6" fillId="0" borderId="1" xfId="0" applyNumberFormat="1" applyFont="1" applyBorder="1" applyAlignment="1">
      <alignment horizontal="center" vertical="center" textRotation="90" wrapText="1"/>
    </xf>
    <xf numFmtId="0" fontId="7" fillId="0" borderId="0" xfId="0" applyFont="1" applyAlignment="1">
      <alignment horizontal="center"/>
    </xf>
    <xf numFmtId="4" fontId="5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" fontId="5" fillId="0" borderId="1" xfId="0" applyNumberFormat="1" applyFont="1" applyBorder="1" applyAlignment="1">
      <alignment horizontal="center" wrapText="1"/>
    </xf>
    <xf numFmtId="4" fontId="5" fillId="0" borderId="1" xfId="0" applyNumberFormat="1" applyFont="1" applyBorder="1" applyAlignment="1">
      <alignment horizontal="center" vertical="top" wrapText="1"/>
    </xf>
  </cellXfs>
  <cellStyles count="9">
    <cellStyle name="TableStyleLight1" xfId="1" xr:uid="{00000000-0005-0000-0000-000006000000}"/>
    <cellStyle name="Обычный" xfId="0" builtinId="0"/>
    <cellStyle name="Обычный 2" xfId="2" xr:uid="{00000000-0005-0000-0000-000007000000}"/>
    <cellStyle name="Обычный 2 2" xfId="3" xr:uid="{00000000-0005-0000-0000-000008000000}"/>
    <cellStyle name="Обычный 2 2 2" xfId="4" xr:uid="{00000000-0005-0000-0000-000009000000}"/>
    <cellStyle name="Обычный 3" xfId="5" xr:uid="{00000000-0005-0000-0000-00000A000000}"/>
    <cellStyle name="Обычный 4" xfId="6" xr:uid="{00000000-0005-0000-0000-00000B000000}"/>
    <cellStyle name="Обычный 5" xfId="7" xr:uid="{00000000-0005-0000-0000-00000C000000}"/>
    <cellStyle name="Финансовый 2" xfId="8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72"/>
  <sheetViews>
    <sheetView view="pageBreakPreview" zoomScale="80" workbookViewId="0">
      <selection activeCell="B7" sqref="B7:R7"/>
    </sheetView>
  </sheetViews>
  <sheetFormatPr defaultColWidth="9.140625" defaultRowHeight="15" x14ac:dyDescent="0.25"/>
  <cols>
    <col min="1" max="1" width="8" style="1" customWidth="1"/>
    <col min="2" max="2" width="48.5703125" style="1" customWidth="1"/>
    <col min="3" max="3" width="8.7109375" style="2" customWidth="1"/>
    <col min="4" max="4" width="8.42578125" style="2" customWidth="1"/>
    <col min="5" max="5" width="15.28515625" style="2" customWidth="1"/>
    <col min="6" max="6" width="6.42578125" style="2" customWidth="1"/>
    <col min="7" max="7" width="9.28515625" style="2" customWidth="1"/>
    <col min="8" max="8" width="13.140625" style="3" customWidth="1"/>
    <col min="9" max="9" width="12.5703125" style="3" customWidth="1"/>
    <col min="10" max="10" width="14.7109375" style="4" customWidth="1"/>
    <col min="11" max="11" width="21.7109375" style="3" customWidth="1"/>
    <col min="12" max="12" width="12.140625" style="3" customWidth="1"/>
    <col min="13" max="13" width="20.85546875" style="3" customWidth="1"/>
    <col min="14" max="14" width="15.7109375" style="3" customWidth="1"/>
    <col min="15" max="15" width="18.5703125" style="3" customWidth="1"/>
    <col min="16" max="16" width="11" style="3" customWidth="1"/>
    <col min="17" max="17" width="12" style="3" customWidth="1"/>
    <col min="18" max="18" width="9.140625" style="2"/>
  </cols>
  <sheetData>
    <row r="1" spans="1:18" s="5" customFormat="1" ht="26.25" x14ac:dyDescent="0.4">
      <c r="A1" s="1"/>
      <c r="B1" s="97" t="s">
        <v>0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 s="5" customFormat="1" ht="26.25" x14ac:dyDescent="0.4">
      <c r="A2" s="1"/>
      <c r="B2" s="97" t="s">
        <v>1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</row>
    <row r="3" spans="1:18" s="5" customFormat="1" ht="26.25" x14ac:dyDescent="0.4">
      <c r="A3" s="1"/>
      <c r="B3" s="97" t="s">
        <v>2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</row>
    <row r="4" spans="1:18" s="5" customFormat="1" ht="18.600000000000001" customHeight="1" x14ac:dyDescent="0.4">
      <c r="A4" s="1"/>
      <c r="B4" s="6"/>
      <c r="C4" s="7"/>
      <c r="D4" s="8"/>
      <c r="E4" s="9"/>
      <c r="F4" s="10"/>
      <c r="G4" s="11"/>
      <c r="H4" s="11"/>
      <c r="I4" s="12"/>
      <c r="J4" s="13"/>
      <c r="K4" s="13"/>
      <c r="L4" s="14"/>
      <c r="M4" s="14"/>
      <c r="N4" s="15"/>
      <c r="O4" s="15"/>
      <c r="P4" s="15"/>
      <c r="Q4" s="16"/>
      <c r="R4" s="17"/>
    </row>
    <row r="5" spans="1:18" s="5" customFormat="1" ht="26.25" x14ac:dyDescent="0.4">
      <c r="A5" s="1"/>
      <c r="B5" s="6"/>
      <c r="C5" s="7"/>
      <c r="D5" s="8"/>
      <c r="E5" s="9"/>
      <c r="F5" s="10"/>
      <c r="G5" s="11"/>
      <c r="H5" s="11"/>
      <c r="I5" s="12"/>
      <c r="J5" s="13"/>
      <c r="K5" s="13"/>
      <c r="L5" s="14"/>
      <c r="M5" s="14"/>
      <c r="N5" s="14"/>
      <c r="O5" s="14"/>
      <c r="P5" s="18"/>
      <c r="Q5" s="19"/>
      <c r="R5" s="19"/>
    </row>
    <row r="6" spans="1:18" s="5" customFormat="1" ht="25.9" customHeight="1" x14ac:dyDescent="0.4">
      <c r="A6" s="1"/>
      <c r="B6" s="89" t="s">
        <v>3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</row>
    <row r="7" spans="1:18" s="5" customFormat="1" ht="25.9" customHeight="1" x14ac:dyDescent="0.4">
      <c r="A7" s="1"/>
      <c r="B7" s="89" t="s">
        <v>217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</row>
    <row r="8" spans="1:18" s="5" customFormat="1" ht="22.5" customHeight="1" x14ac:dyDescent="0.4">
      <c r="A8" s="1"/>
      <c r="B8" s="89" t="s">
        <v>4</v>
      </c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</row>
    <row r="9" spans="1:18" s="5" customFormat="1" ht="26.25" x14ac:dyDescent="0.25">
      <c r="A9" s="1"/>
      <c r="B9" s="1"/>
      <c r="C9" s="2"/>
      <c r="D9" s="2"/>
      <c r="E9" s="2"/>
      <c r="F9" s="2"/>
      <c r="G9" s="2"/>
      <c r="H9" s="3"/>
      <c r="I9" s="3"/>
      <c r="J9" s="4"/>
      <c r="K9" s="3"/>
      <c r="L9" s="3"/>
      <c r="M9" s="3"/>
      <c r="N9" s="3"/>
      <c r="O9" s="3"/>
      <c r="P9" s="3"/>
      <c r="Q9" s="3"/>
      <c r="R9" s="20" t="s">
        <v>5</v>
      </c>
    </row>
    <row r="10" spans="1:18" s="21" customFormat="1" ht="12.75" customHeight="1" x14ac:dyDescent="0.25">
      <c r="A10" s="90" t="s">
        <v>6</v>
      </c>
      <c r="B10" s="91" t="s">
        <v>7</v>
      </c>
      <c r="C10" s="92" t="s">
        <v>8</v>
      </c>
      <c r="D10" s="92"/>
      <c r="E10" s="93" t="s">
        <v>9</v>
      </c>
      <c r="F10" s="86" t="s">
        <v>10</v>
      </c>
      <c r="G10" s="86" t="s">
        <v>11</v>
      </c>
      <c r="H10" s="94" t="s">
        <v>12</v>
      </c>
      <c r="I10" s="94" t="s">
        <v>13</v>
      </c>
      <c r="J10" s="95" t="s">
        <v>14</v>
      </c>
      <c r="K10" s="88" t="s">
        <v>15</v>
      </c>
      <c r="L10" s="88"/>
      <c r="M10" s="88"/>
      <c r="N10" s="88"/>
      <c r="O10" s="88"/>
      <c r="P10" s="94" t="s">
        <v>16</v>
      </c>
      <c r="Q10" s="94" t="s">
        <v>17</v>
      </c>
      <c r="R10" s="96" t="s">
        <v>18</v>
      </c>
    </row>
    <row r="11" spans="1:18" s="21" customFormat="1" ht="12.75" customHeight="1" x14ac:dyDescent="0.25">
      <c r="A11" s="90"/>
      <c r="B11" s="91"/>
      <c r="C11" s="93" t="s">
        <v>19</v>
      </c>
      <c r="D11" s="86" t="s">
        <v>20</v>
      </c>
      <c r="E11" s="93"/>
      <c r="F11" s="86"/>
      <c r="G11" s="86"/>
      <c r="H11" s="94"/>
      <c r="I11" s="94"/>
      <c r="J11" s="95"/>
      <c r="K11" s="87" t="s">
        <v>21</v>
      </c>
      <c r="L11" s="88" t="s">
        <v>22</v>
      </c>
      <c r="M11" s="88"/>
      <c r="N11" s="88"/>
      <c r="O11" s="88"/>
      <c r="P11" s="94"/>
      <c r="Q11" s="94"/>
      <c r="R11" s="96"/>
    </row>
    <row r="12" spans="1:18" s="21" customFormat="1" ht="135" customHeight="1" x14ac:dyDescent="0.25">
      <c r="A12" s="90"/>
      <c r="B12" s="91"/>
      <c r="C12" s="93"/>
      <c r="D12" s="86"/>
      <c r="E12" s="93"/>
      <c r="F12" s="86"/>
      <c r="G12" s="86"/>
      <c r="H12" s="94"/>
      <c r="I12" s="94"/>
      <c r="J12" s="95"/>
      <c r="K12" s="87"/>
      <c r="L12" s="25" t="s">
        <v>23</v>
      </c>
      <c r="M12" s="26" t="s">
        <v>24</v>
      </c>
      <c r="N12" s="25" t="s">
        <v>25</v>
      </c>
      <c r="O12" s="25" t="s">
        <v>26</v>
      </c>
      <c r="P12" s="94"/>
      <c r="Q12" s="94"/>
      <c r="R12" s="96"/>
    </row>
    <row r="13" spans="1:18" s="21" customFormat="1" ht="12.75" customHeight="1" x14ac:dyDescent="0.25">
      <c r="A13" s="90"/>
      <c r="B13" s="91"/>
      <c r="C13" s="93"/>
      <c r="D13" s="86"/>
      <c r="E13" s="93"/>
      <c r="F13" s="86"/>
      <c r="G13" s="86"/>
      <c r="H13" s="27" t="s">
        <v>27</v>
      </c>
      <c r="I13" s="27" t="s">
        <v>27</v>
      </c>
      <c r="J13" s="28" t="s">
        <v>28</v>
      </c>
      <c r="K13" s="24" t="s">
        <v>29</v>
      </c>
      <c r="L13" s="24" t="s">
        <v>29</v>
      </c>
      <c r="M13" s="24" t="s">
        <v>29</v>
      </c>
      <c r="N13" s="24" t="s">
        <v>29</v>
      </c>
      <c r="O13" s="24" t="s">
        <v>29</v>
      </c>
      <c r="P13" s="27" t="s">
        <v>30</v>
      </c>
      <c r="Q13" s="27" t="s">
        <v>30</v>
      </c>
      <c r="R13" s="96"/>
    </row>
    <row r="14" spans="1:18" s="29" customFormat="1" ht="12.75" x14ac:dyDescent="0.2">
      <c r="A14" s="30">
        <v>1</v>
      </c>
      <c r="B14" s="31">
        <v>2</v>
      </c>
      <c r="C14" s="32">
        <v>3</v>
      </c>
      <c r="D14" s="33">
        <v>4</v>
      </c>
      <c r="E14" s="32">
        <v>5</v>
      </c>
      <c r="F14" s="33">
        <v>6</v>
      </c>
      <c r="G14" s="32">
        <v>7</v>
      </c>
      <c r="H14" s="33">
        <v>8</v>
      </c>
      <c r="I14" s="32">
        <v>9</v>
      </c>
      <c r="J14" s="28">
        <v>10</v>
      </c>
      <c r="K14" s="32">
        <v>11</v>
      </c>
      <c r="L14" s="33">
        <v>12</v>
      </c>
      <c r="M14" s="32">
        <v>13</v>
      </c>
      <c r="N14" s="33">
        <v>14</v>
      </c>
      <c r="O14" s="32">
        <v>15</v>
      </c>
      <c r="P14" s="33">
        <v>16</v>
      </c>
      <c r="Q14" s="32">
        <v>17</v>
      </c>
      <c r="R14" s="33">
        <v>18</v>
      </c>
    </row>
    <row r="15" spans="1:18" ht="24.95" customHeight="1" x14ac:dyDescent="0.25">
      <c r="A15" s="85" t="s">
        <v>32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</row>
    <row r="16" spans="1:18" ht="24.95" customHeight="1" x14ac:dyDescent="0.25">
      <c r="A16" s="35" t="s">
        <v>33</v>
      </c>
      <c r="B16" s="35"/>
      <c r="C16" s="36" t="s">
        <v>31</v>
      </c>
      <c r="D16" s="36" t="s">
        <v>31</v>
      </c>
      <c r="E16" s="23" t="s">
        <v>31</v>
      </c>
      <c r="F16" s="36" t="s">
        <v>31</v>
      </c>
      <c r="G16" s="36" t="s">
        <v>31</v>
      </c>
      <c r="H16" s="37">
        <f t="shared" ref="H16:O16" si="0">H17+H22+H27+H33+H37+H42+H48+H51+H64+H68+H159+H163+H165+H168</f>
        <v>440797.25000000006</v>
      </c>
      <c r="I16" s="37">
        <f t="shared" si="0"/>
        <v>358966.32999999996</v>
      </c>
      <c r="J16" s="38">
        <f t="shared" si="0"/>
        <v>17728</v>
      </c>
      <c r="K16" s="37">
        <f t="shared" si="0"/>
        <v>2842402441.98</v>
      </c>
      <c r="L16" s="37">
        <f t="shared" si="0"/>
        <v>0</v>
      </c>
      <c r="M16" s="37">
        <f t="shared" si="0"/>
        <v>536400000.00000006</v>
      </c>
      <c r="N16" s="37">
        <f t="shared" si="0"/>
        <v>0</v>
      </c>
      <c r="O16" s="37">
        <f t="shared" si="0"/>
        <v>2306002441.9800005</v>
      </c>
      <c r="P16" s="37">
        <f t="shared" ref="P16:P79" si="1">K16/I16</f>
        <v>7918.2981924237865</v>
      </c>
      <c r="Q16" s="37">
        <f>MAX(Q17:Q168)</f>
        <v>313114.98</v>
      </c>
      <c r="R16" s="36" t="s">
        <v>31</v>
      </c>
    </row>
    <row r="17" spans="1:18" ht="24.95" customHeight="1" x14ac:dyDescent="0.25">
      <c r="A17" s="39" t="s">
        <v>34</v>
      </c>
      <c r="B17" s="35"/>
      <c r="C17" s="36" t="s">
        <v>31</v>
      </c>
      <c r="D17" s="36" t="s">
        <v>31</v>
      </c>
      <c r="E17" s="23" t="s">
        <v>31</v>
      </c>
      <c r="F17" s="36" t="s">
        <v>31</v>
      </c>
      <c r="G17" s="36" t="s">
        <v>31</v>
      </c>
      <c r="H17" s="37">
        <f t="shared" ref="H17:O17" si="2">SUM(H18:H21)</f>
        <v>6955.69</v>
      </c>
      <c r="I17" s="37">
        <f t="shared" si="2"/>
        <v>5743.3600000000006</v>
      </c>
      <c r="J17" s="38">
        <f t="shared" si="2"/>
        <v>218</v>
      </c>
      <c r="K17" s="37">
        <f t="shared" si="2"/>
        <v>94412911.309999987</v>
      </c>
      <c r="L17" s="37">
        <f t="shared" si="2"/>
        <v>0</v>
      </c>
      <c r="M17" s="37">
        <f t="shared" si="2"/>
        <v>12487536.379999999</v>
      </c>
      <c r="N17" s="37">
        <f t="shared" si="2"/>
        <v>0</v>
      </c>
      <c r="O17" s="37">
        <f t="shared" si="2"/>
        <v>81925374.929999992</v>
      </c>
      <c r="P17" s="37">
        <f t="shared" si="1"/>
        <v>16438.619781800197</v>
      </c>
      <c r="Q17" s="37">
        <f>MAX(Q18:Q21)</f>
        <v>41730.81</v>
      </c>
      <c r="R17" s="36" t="s">
        <v>31</v>
      </c>
    </row>
    <row r="18" spans="1:18" ht="24.95" customHeight="1" x14ac:dyDescent="0.25">
      <c r="A18" s="40">
        <v>1</v>
      </c>
      <c r="B18" s="41" t="s">
        <v>35</v>
      </c>
      <c r="C18" s="42">
        <v>1956</v>
      </c>
      <c r="D18" s="42"/>
      <c r="E18" s="22" t="s">
        <v>36</v>
      </c>
      <c r="F18" s="42">
        <v>2</v>
      </c>
      <c r="G18" s="42">
        <v>1</v>
      </c>
      <c r="H18" s="43">
        <v>546.29999999999995</v>
      </c>
      <c r="I18" s="43">
        <v>495</v>
      </c>
      <c r="J18" s="44">
        <v>25</v>
      </c>
      <c r="K18" s="43">
        <f>'прил 2'!C13</f>
        <v>224988.89</v>
      </c>
      <c r="L18" s="43">
        <v>0</v>
      </c>
      <c r="M18" s="43">
        <v>43131.16</v>
      </c>
      <c r="N18" s="43">
        <v>0</v>
      </c>
      <c r="O18" s="43">
        <f t="shared" ref="O18:O21" si="3">K18-L18-M18-N18</f>
        <v>181857.73</v>
      </c>
      <c r="P18" s="43">
        <f t="shared" si="1"/>
        <v>454.52301010101013</v>
      </c>
      <c r="Q18" s="43">
        <v>3418.81</v>
      </c>
      <c r="R18" s="45" t="s">
        <v>37</v>
      </c>
    </row>
    <row r="19" spans="1:18" ht="24.95" customHeight="1" x14ac:dyDescent="0.25">
      <c r="A19" s="40">
        <v>2</v>
      </c>
      <c r="B19" s="41" t="s">
        <v>38</v>
      </c>
      <c r="C19" s="42">
        <v>1964</v>
      </c>
      <c r="D19" s="42"/>
      <c r="E19" s="22" t="s">
        <v>36</v>
      </c>
      <c r="F19" s="42">
        <v>2</v>
      </c>
      <c r="G19" s="42">
        <v>2</v>
      </c>
      <c r="H19" s="43">
        <v>385.6</v>
      </c>
      <c r="I19" s="43">
        <v>363.7</v>
      </c>
      <c r="J19" s="44">
        <v>13</v>
      </c>
      <c r="K19" s="43">
        <f>'прил 2'!C14</f>
        <v>9094205.0299999993</v>
      </c>
      <c r="L19" s="43">
        <v>0</v>
      </c>
      <c r="M19" s="43">
        <v>991306.96</v>
      </c>
      <c r="N19" s="43">
        <v>0</v>
      </c>
      <c r="O19" s="43">
        <f t="shared" si="3"/>
        <v>8102898.0699999994</v>
      </c>
      <c r="P19" s="43">
        <f t="shared" si="1"/>
        <v>25004.688012097882</v>
      </c>
      <c r="Q19" s="43">
        <v>41730.81</v>
      </c>
      <c r="R19" s="45" t="s">
        <v>37</v>
      </c>
    </row>
    <row r="20" spans="1:18" ht="24.95" customHeight="1" x14ac:dyDescent="0.25">
      <c r="A20" s="40">
        <v>3</v>
      </c>
      <c r="B20" s="41" t="s">
        <v>39</v>
      </c>
      <c r="C20" s="42">
        <v>1972</v>
      </c>
      <c r="D20" s="42"/>
      <c r="E20" s="22" t="s">
        <v>36</v>
      </c>
      <c r="F20" s="42">
        <v>5</v>
      </c>
      <c r="G20" s="42">
        <v>4</v>
      </c>
      <c r="H20" s="43">
        <v>4085.29</v>
      </c>
      <c r="I20" s="43">
        <v>3680.65</v>
      </c>
      <c r="J20" s="44">
        <v>108</v>
      </c>
      <c r="K20" s="43">
        <f>'прил 2'!C15</f>
        <v>61129676.899999999</v>
      </c>
      <c r="L20" s="43">
        <v>0</v>
      </c>
      <c r="M20" s="43">
        <v>9990963.2599999998</v>
      </c>
      <c r="N20" s="43">
        <v>0</v>
      </c>
      <c r="O20" s="43">
        <f t="shared" si="3"/>
        <v>51138713.640000001</v>
      </c>
      <c r="P20" s="43">
        <f t="shared" si="1"/>
        <v>16608.391697118714</v>
      </c>
      <c r="Q20" s="43">
        <v>33149.879999999997</v>
      </c>
      <c r="R20" s="45" t="s">
        <v>37</v>
      </c>
    </row>
    <row r="21" spans="1:18" ht="24.95" customHeight="1" x14ac:dyDescent="0.25">
      <c r="A21" s="40">
        <v>4</v>
      </c>
      <c r="B21" s="41" t="s">
        <v>40</v>
      </c>
      <c r="C21" s="42">
        <v>1989</v>
      </c>
      <c r="D21" s="42"/>
      <c r="E21" s="22" t="s">
        <v>41</v>
      </c>
      <c r="F21" s="42">
        <v>3</v>
      </c>
      <c r="G21" s="42">
        <v>2</v>
      </c>
      <c r="H21" s="43">
        <v>1938.5</v>
      </c>
      <c r="I21" s="43">
        <v>1204.01</v>
      </c>
      <c r="J21" s="44">
        <v>72</v>
      </c>
      <c r="K21" s="43">
        <f>'прил 2'!C16</f>
        <v>23964040.489999998</v>
      </c>
      <c r="L21" s="43">
        <v>0</v>
      </c>
      <c r="M21" s="43">
        <v>1462135</v>
      </c>
      <c r="N21" s="43">
        <v>0</v>
      </c>
      <c r="O21" s="43">
        <f t="shared" si="3"/>
        <v>22501905.489999998</v>
      </c>
      <c r="P21" s="43">
        <f t="shared" si="1"/>
        <v>19903.522802966752</v>
      </c>
      <c r="Q21" s="43">
        <v>29837.81</v>
      </c>
      <c r="R21" s="45" t="s">
        <v>37</v>
      </c>
    </row>
    <row r="22" spans="1:18" ht="24.95" customHeight="1" x14ac:dyDescent="0.25">
      <c r="A22" s="46" t="s">
        <v>42</v>
      </c>
      <c r="B22" s="41"/>
      <c r="C22" s="36" t="s">
        <v>31</v>
      </c>
      <c r="D22" s="36" t="s">
        <v>31</v>
      </c>
      <c r="E22" s="23" t="s">
        <v>31</v>
      </c>
      <c r="F22" s="36" t="s">
        <v>31</v>
      </c>
      <c r="G22" s="36" t="s">
        <v>31</v>
      </c>
      <c r="H22" s="37">
        <f t="shared" ref="H22:O22" si="4">SUM(H23:H26)</f>
        <v>7552.75</v>
      </c>
      <c r="I22" s="37">
        <f t="shared" si="4"/>
        <v>5379.12</v>
      </c>
      <c r="J22" s="38">
        <f t="shared" si="4"/>
        <v>187</v>
      </c>
      <c r="K22" s="37">
        <f t="shared" si="4"/>
        <v>59535197.879999995</v>
      </c>
      <c r="L22" s="37">
        <f t="shared" si="4"/>
        <v>0</v>
      </c>
      <c r="M22" s="37">
        <f t="shared" si="4"/>
        <v>9469509.6500000004</v>
      </c>
      <c r="N22" s="37">
        <f t="shared" si="4"/>
        <v>0</v>
      </c>
      <c r="O22" s="37">
        <f t="shared" si="4"/>
        <v>50065688.230000004</v>
      </c>
      <c r="P22" s="37">
        <f t="shared" si="1"/>
        <v>11067.832262526212</v>
      </c>
      <c r="Q22" s="37">
        <f>MAX(Q23:Q26)</f>
        <v>60059.81</v>
      </c>
      <c r="R22" s="36" t="s">
        <v>31</v>
      </c>
    </row>
    <row r="23" spans="1:18" ht="24.95" customHeight="1" x14ac:dyDescent="0.25">
      <c r="A23" s="40">
        <v>5</v>
      </c>
      <c r="B23" s="41" t="s">
        <v>43</v>
      </c>
      <c r="C23" s="42">
        <v>1917</v>
      </c>
      <c r="D23" s="42"/>
      <c r="E23" s="22" t="s">
        <v>36</v>
      </c>
      <c r="F23" s="42">
        <v>2</v>
      </c>
      <c r="G23" s="42">
        <v>1</v>
      </c>
      <c r="H23" s="43">
        <v>267.85000000000002</v>
      </c>
      <c r="I23" s="43">
        <v>243.5</v>
      </c>
      <c r="J23" s="44">
        <v>13</v>
      </c>
      <c r="K23" s="43">
        <f>'прил 2'!C18</f>
        <v>9360638.5899999999</v>
      </c>
      <c r="L23" s="43">
        <v>0</v>
      </c>
      <c r="M23" s="43">
        <v>945659.72</v>
      </c>
      <c r="N23" s="43">
        <v>0</v>
      </c>
      <c r="O23" s="43">
        <f t="shared" ref="O23:O26" si="5">K23-L23-M23-N23</f>
        <v>8414978.8699999992</v>
      </c>
      <c r="P23" s="43">
        <f t="shared" si="1"/>
        <v>38442.047597535937</v>
      </c>
      <c r="Q23" s="43">
        <v>60059.81</v>
      </c>
      <c r="R23" s="45" t="s">
        <v>37</v>
      </c>
    </row>
    <row r="24" spans="1:18" ht="24.95" customHeight="1" x14ac:dyDescent="0.25">
      <c r="A24" s="40">
        <v>6</v>
      </c>
      <c r="B24" s="41" t="s">
        <v>44</v>
      </c>
      <c r="C24" s="42">
        <v>1963</v>
      </c>
      <c r="D24" s="42"/>
      <c r="E24" s="22" t="s">
        <v>36</v>
      </c>
      <c r="F24" s="42">
        <v>3</v>
      </c>
      <c r="G24" s="42">
        <v>4</v>
      </c>
      <c r="H24" s="43">
        <v>2833.7</v>
      </c>
      <c r="I24" s="43">
        <v>1907.52</v>
      </c>
      <c r="J24" s="44">
        <v>52</v>
      </c>
      <c r="K24" s="43">
        <f>'прил 2'!C19</f>
        <v>13459139.130000001</v>
      </c>
      <c r="L24" s="43">
        <v>0</v>
      </c>
      <c r="M24" s="43">
        <v>2580162.42</v>
      </c>
      <c r="N24" s="43">
        <v>0</v>
      </c>
      <c r="O24" s="43">
        <f t="shared" si="5"/>
        <v>10878976.710000001</v>
      </c>
      <c r="P24" s="43">
        <f t="shared" si="1"/>
        <v>7055.8311996728744</v>
      </c>
      <c r="Q24" s="43">
        <v>18853.810000000001</v>
      </c>
      <c r="R24" s="45" t="s">
        <v>37</v>
      </c>
    </row>
    <row r="25" spans="1:18" ht="24.95" customHeight="1" x14ac:dyDescent="0.25">
      <c r="A25" s="40">
        <v>7</v>
      </c>
      <c r="B25" s="41" t="s">
        <v>45</v>
      </c>
      <c r="C25" s="42">
        <v>1964</v>
      </c>
      <c r="D25" s="42"/>
      <c r="E25" s="22" t="s">
        <v>36</v>
      </c>
      <c r="F25" s="42">
        <v>4</v>
      </c>
      <c r="G25" s="42">
        <v>3</v>
      </c>
      <c r="H25" s="43">
        <v>1754.4</v>
      </c>
      <c r="I25" s="43">
        <v>1263.5</v>
      </c>
      <c r="J25" s="44">
        <v>48</v>
      </c>
      <c r="K25" s="43">
        <f>'прил 2'!C20</f>
        <v>14026193.860000001</v>
      </c>
      <c r="L25" s="43">
        <v>0</v>
      </c>
      <c r="M25" s="43">
        <v>2418094.1</v>
      </c>
      <c r="N25" s="43">
        <v>0</v>
      </c>
      <c r="O25" s="43">
        <f t="shared" si="5"/>
        <v>11608099.760000002</v>
      </c>
      <c r="P25" s="43">
        <f t="shared" si="1"/>
        <v>11101.063601108035</v>
      </c>
      <c r="Q25" s="43">
        <v>25136.880000000001</v>
      </c>
      <c r="R25" s="45" t="s">
        <v>37</v>
      </c>
    </row>
    <row r="26" spans="1:18" ht="24.95" customHeight="1" x14ac:dyDescent="0.25">
      <c r="A26" s="40">
        <v>8</v>
      </c>
      <c r="B26" s="41" t="s">
        <v>46</v>
      </c>
      <c r="C26" s="42">
        <v>1966</v>
      </c>
      <c r="D26" s="42"/>
      <c r="E26" s="22" t="s">
        <v>36</v>
      </c>
      <c r="F26" s="42">
        <v>4</v>
      </c>
      <c r="G26" s="42">
        <v>4</v>
      </c>
      <c r="H26" s="43">
        <v>2696.8</v>
      </c>
      <c r="I26" s="43">
        <v>1964.6</v>
      </c>
      <c r="J26" s="44">
        <v>74</v>
      </c>
      <c r="K26" s="43">
        <f>'прил 2'!C21</f>
        <v>22689226.300000001</v>
      </c>
      <c r="L26" s="43">
        <v>0</v>
      </c>
      <c r="M26" s="43">
        <v>3525593.41</v>
      </c>
      <c r="N26" s="43">
        <v>0</v>
      </c>
      <c r="O26" s="43">
        <f t="shared" si="5"/>
        <v>19163632.890000001</v>
      </c>
      <c r="P26" s="43">
        <f t="shared" si="1"/>
        <v>11549.030998676577</v>
      </c>
      <c r="Q26" s="43">
        <v>18001.88</v>
      </c>
      <c r="R26" s="45" t="s">
        <v>37</v>
      </c>
    </row>
    <row r="27" spans="1:18" ht="24.95" customHeight="1" x14ac:dyDescent="0.25">
      <c r="A27" s="46" t="s">
        <v>47</v>
      </c>
      <c r="B27" s="41"/>
      <c r="C27" s="36" t="s">
        <v>31</v>
      </c>
      <c r="D27" s="36" t="s">
        <v>31</v>
      </c>
      <c r="E27" s="23" t="s">
        <v>31</v>
      </c>
      <c r="F27" s="36" t="s">
        <v>31</v>
      </c>
      <c r="G27" s="36" t="s">
        <v>31</v>
      </c>
      <c r="H27" s="37">
        <f t="shared" ref="H27:O27" si="6">SUM(H28:H32)</f>
        <v>3237.62</v>
      </c>
      <c r="I27" s="37">
        <f t="shared" si="6"/>
        <v>2885.29</v>
      </c>
      <c r="J27" s="38">
        <f t="shared" si="6"/>
        <v>142</v>
      </c>
      <c r="K27" s="37">
        <f t="shared" si="6"/>
        <v>33774143.019999996</v>
      </c>
      <c r="L27" s="37">
        <f t="shared" si="6"/>
        <v>0</v>
      </c>
      <c r="M27" s="37">
        <f t="shared" si="6"/>
        <v>3074189.1799999997</v>
      </c>
      <c r="N27" s="37">
        <f t="shared" si="6"/>
        <v>0</v>
      </c>
      <c r="O27" s="37">
        <f t="shared" si="6"/>
        <v>30699953.839999996</v>
      </c>
      <c r="P27" s="37">
        <f t="shared" si="1"/>
        <v>11705.632023124192</v>
      </c>
      <c r="Q27" s="37">
        <f>MAX(Q28:Q32)</f>
        <v>55320.81</v>
      </c>
      <c r="R27" s="36" t="s">
        <v>31</v>
      </c>
    </row>
    <row r="28" spans="1:18" ht="24.95" customHeight="1" x14ac:dyDescent="0.25">
      <c r="A28" s="40">
        <v>9</v>
      </c>
      <c r="B28" s="41" t="s">
        <v>48</v>
      </c>
      <c r="C28" s="42">
        <v>1965</v>
      </c>
      <c r="D28" s="42"/>
      <c r="E28" s="22" t="s">
        <v>36</v>
      </c>
      <c r="F28" s="42">
        <v>2</v>
      </c>
      <c r="G28" s="42">
        <v>2</v>
      </c>
      <c r="H28" s="43">
        <v>415.5</v>
      </c>
      <c r="I28" s="43">
        <v>345.9</v>
      </c>
      <c r="J28" s="44">
        <v>24</v>
      </c>
      <c r="K28" s="43">
        <f>'прил 2'!C23</f>
        <v>510875.07</v>
      </c>
      <c r="L28" s="43">
        <v>0</v>
      </c>
      <c r="M28" s="43">
        <v>97936.48</v>
      </c>
      <c r="N28" s="43">
        <v>0</v>
      </c>
      <c r="O28" s="43">
        <f t="shared" ref="O28:O32" si="7">K28-L28-M28-N28</f>
        <v>412938.59</v>
      </c>
      <c r="P28" s="43">
        <f t="shared" si="1"/>
        <v>1476.9444058976585</v>
      </c>
      <c r="Q28" s="43">
        <v>5220.8100000000004</v>
      </c>
      <c r="R28" s="45" t="s">
        <v>37</v>
      </c>
    </row>
    <row r="29" spans="1:18" ht="24.95" customHeight="1" x14ac:dyDescent="0.25">
      <c r="A29" s="40">
        <v>10</v>
      </c>
      <c r="B29" s="41" t="s">
        <v>49</v>
      </c>
      <c r="C29" s="42">
        <v>1969</v>
      </c>
      <c r="D29" s="42"/>
      <c r="E29" s="22" t="s">
        <v>36</v>
      </c>
      <c r="F29" s="42">
        <v>2</v>
      </c>
      <c r="G29" s="42">
        <v>2</v>
      </c>
      <c r="H29" s="43">
        <v>796.8</v>
      </c>
      <c r="I29" s="43">
        <v>709.41</v>
      </c>
      <c r="J29" s="44">
        <v>37</v>
      </c>
      <c r="K29" s="43">
        <f>'прил 2'!C24</f>
        <v>1047759.13</v>
      </c>
      <c r="L29" s="43">
        <v>0</v>
      </c>
      <c r="M29" s="43">
        <v>200858.96</v>
      </c>
      <c r="N29" s="43">
        <v>0</v>
      </c>
      <c r="O29" s="43">
        <f t="shared" si="7"/>
        <v>846900.17</v>
      </c>
      <c r="P29" s="43">
        <f t="shared" si="1"/>
        <v>1476.9444045051523</v>
      </c>
      <c r="Q29" s="43">
        <v>4793.1899999999996</v>
      </c>
      <c r="R29" s="45" t="s">
        <v>37</v>
      </c>
    </row>
    <row r="30" spans="1:18" ht="24.95" customHeight="1" x14ac:dyDescent="0.25">
      <c r="A30" s="40">
        <v>11</v>
      </c>
      <c r="B30" s="41" t="s">
        <v>50</v>
      </c>
      <c r="C30" s="42">
        <v>1967</v>
      </c>
      <c r="D30" s="42"/>
      <c r="E30" s="22" t="s">
        <v>36</v>
      </c>
      <c r="F30" s="42">
        <v>2</v>
      </c>
      <c r="G30" s="42">
        <v>2</v>
      </c>
      <c r="H30" s="43">
        <v>673.31</v>
      </c>
      <c r="I30" s="43">
        <v>612.1</v>
      </c>
      <c r="J30" s="44">
        <v>21</v>
      </c>
      <c r="K30" s="43">
        <f>'прил 2'!C25</f>
        <v>904037.66999999993</v>
      </c>
      <c r="L30" s="43">
        <v>0</v>
      </c>
      <c r="M30" s="43">
        <v>173307.07</v>
      </c>
      <c r="N30" s="43">
        <v>0</v>
      </c>
      <c r="O30" s="43">
        <f t="shared" si="7"/>
        <v>730730.59999999986</v>
      </c>
      <c r="P30" s="43">
        <f t="shared" si="1"/>
        <v>1476.944404509067</v>
      </c>
      <c r="Q30" s="43">
        <v>5220.8100000000004</v>
      </c>
      <c r="R30" s="45" t="s">
        <v>37</v>
      </c>
    </row>
    <row r="31" spans="1:18" ht="24.95" customHeight="1" x14ac:dyDescent="0.25">
      <c r="A31" s="40">
        <v>12</v>
      </c>
      <c r="B31" s="41" t="s">
        <v>51</v>
      </c>
      <c r="C31" s="42">
        <v>1969</v>
      </c>
      <c r="D31" s="42"/>
      <c r="E31" s="22" t="s">
        <v>36</v>
      </c>
      <c r="F31" s="42">
        <v>2</v>
      </c>
      <c r="G31" s="42">
        <v>2</v>
      </c>
      <c r="H31" s="43">
        <v>425.59</v>
      </c>
      <c r="I31" s="43">
        <v>389</v>
      </c>
      <c r="J31" s="44">
        <v>18</v>
      </c>
      <c r="K31" s="43">
        <f>'прил 2'!C26</f>
        <v>574531.37</v>
      </c>
      <c r="L31" s="43">
        <v>0</v>
      </c>
      <c r="M31" s="43">
        <v>110139.6</v>
      </c>
      <c r="N31" s="43">
        <v>0</v>
      </c>
      <c r="O31" s="43">
        <f t="shared" si="7"/>
        <v>464391.77</v>
      </c>
      <c r="P31" s="43">
        <f t="shared" si="1"/>
        <v>1476.9443958868894</v>
      </c>
      <c r="Q31" s="43">
        <v>5220.8100000000004</v>
      </c>
      <c r="R31" s="45" t="s">
        <v>37</v>
      </c>
    </row>
    <row r="32" spans="1:18" ht="24.95" customHeight="1" x14ac:dyDescent="0.25">
      <c r="A32" s="40">
        <v>13</v>
      </c>
      <c r="B32" s="41" t="s">
        <v>52</v>
      </c>
      <c r="C32" s="42">
        <v>1980</v>
      </c>
      <c r="D32" s="42"/>
      <c r="E32" s="22" t="s">
        <v>36</v>
      </c>
      <c r="F32" s="42">
        <v>2</v>
      </c>
      <c r="G32" s="42">
        <v>3</v>
      </c>
      <c r="H32" s="43">
        <v>926.42</v>
      </c>
      <c r="I32" s="43">
        <v>828.88</v>
      </c>
      <c r="J32" s="44">
        <v>42</v>
      </c>
      <c r="K32" s="43">
        <f>'прил 2'!C27</f>
        <v>30736939.779999997</v>
      </c>
      <c r="L32" s="43">
        <v>0</v>
      </c>
      <c r="M32" s="43">
        <v>2491947.0699999998</v>
      </c>
      <c r="N32" s="43">
        <v>0</v>
      </c>
      <c r="O32" s="43">
        <f t="shared" si="7"/>
        <v>28244992.709999997</v>
      </c>
      <c r="P32" s="43">
        <f t="shared" si="1"/>
        <v>37082.496597818739</v>
      </c>
      <c r="Q32" s="43">
        <v>55320.81</v>
      </c>
      <c r="R32" s="45" t="s">
        <v>37</v>
      </c>
    </row>
    <row r="33" spans="1:18" ht="24.95" customHeight="1" x14ac:dyDescent="0.25">
      <c r="A33" s="46" t="s">
        <v>53</v>
      </c>
      <c r="B33" s="41"/>
      <c r="C33" s="36" t="s">
        <v>31</v>
      </c>
      <c r="D33" s="36" t="s">
        <v>31</v>
      </c>
      <c r="E33" s="23" t="s">
        <v>31</v>
      </c>
      <c r="F33" s="36" t="s">
        <v>31</v>
      </c>
      <c r="G33" s="36" t="s">
        <v>31</v>
      </c>
      <c r="H33" s="37">
        <f t="shared" ref="H33:O33" si="8">SUM(H34:H36)</f>
        <v>1184.67</v>
      </c>
      <c r="I33" s="37">
        <f t="shared" si="8"/>
        <v>1145.6099999999999</v>
      </c>
      <c r="J33" s="38">
        <f t="shared" si="8"/>
        <v>57</v>
      </c>
      <c r="K33" s="37">
        <f t="shared" si="8"/>
        <v>15268502.73</v>
      </c>
      <c r="L33" s="37">
        <f t="shared" si="8"/>
        <v>0</v>
      </c>
      <c r="M33" s="37">
        <f t="shared" si="8"/>
        <v>1508976.69</v>
      </c>
      <c r="N33" s="37">
        <f t="shared" si="8"/>
        <v>0</v>
      </c>
      <c r="O33" s="37">
        <f t="shared" si="8"/>
        <v>13759526.040000001</v>
      </c>
      <c r="P33" s="37">
        <f t="shared" si="1"/>
        <v>13327.836462670544</v>
      </c>
      <c r="Q33" s="37">
        <f>MAX(Q34:Q36)</f>
        <v>54178.81</v>
      </c>
      <c r="R33" s="36" t="s">
        <v>31</v>
      </c>
    </row>
    <row r="34" spans="1:18" ht="24.95" customHeight="1" x14ac:dyDescent="0.25">
      <c r="A34" s="40">
        <v>14</v>
      </c>
      <c r="B34" s="41" t="s">
        <v>54</v>
      </c>
      <c r="C34" s="42">
        <v>1962</v>
      </c>
      <c r="D34" s="42"/>
      <c r="E34" s="22" t="s">
        <v>36</v>
      </c>
      <c r="F34" s="42">
        <v>2</v>
      </c>
      <c r="G34" s="42">
        <v>1</v>
      </c>
      <c r="H34" s="43">
        <v>370.48</v>
      </c>
      <c r="I34" s="43">
        <v>369.9</v>
      </c>
      <c r="J34" s="44">
        <v>11</v>
      </c>
      <c r="K34" s="43">
        <f>'прил 2'!C29</f>
        <v>168128.06</v>
      </c>
      <c r="L34" s="43">
        <v>0</v>
      </c>
      <c r="M34" s="43">
        <v>32230.720000000001</v>
      </c>
      <c r="N34" s="43">
        <v>0</v>
      </c>
      <c r="O34" s="43">
        <f t="shared" ref="O34:O36" si="9">K34-L34-M34-N34</f>
        <v>135897.34</v>
      </c>
      <c r="P34" s="43">
        <f t="shared" si="1"/>
        <v>454.52300621789675</v>
      </c>
      <c r="Q34" s="43">
        <v>3418.81</v>
      </c>
      <c r="R34" s="45" t="s">
        <v>37</v>
      </c>
    </row>
    <row r="35" spans="1:18" ht="24.95" customHeight="1" x14ac:dyDescent="0.25">
      <c r="A35" s="40">
        <v>15</v>
      </c>
      <c r="B35" s="41" t="s">
        <v>55</v>
      </c>
      <c r="C35" s="42">
        <v>1962</v>
      </c>
      <c r="D35" s="42"/>
      <c r="E35" s="22" t="s">
        <v>36</v>
      </c>
      <c r="F35" s="42">
        <v>2</v>
      </c>
      <c r="G35" s="42">
        <v>1</v>
      </c>
      <c r="H35" s="43">
        <v>405.79</v>
      </c>
      <c r="I35" s="43">
        <v>368.91</v>
      </c>
      <c r="J35" s="44">
        <v>16</v>
      </c>
      <c r="K35" s="43">
        <f>'прил 2'!C30</f>
        <v>167678.08000000002</v>
      </c>
      <c r="L35" s="43">
        <v>0</v>
      </c>
      <c r="M35" s="43">
        <v>32144.45</v>
      </c>
      <c r="N35" s="43">
        <v>0</v>
      </c>
      <c r="O35" s="43">
        <f t="shared" si="9"/>
        <v>135533.63</v>
      </c>
      <c r="P35" s="43">
        <f t="shared" si="1"/>
        <v>454.52300018974819</v>
      </c>
      <c r="Q35" s="43">
        <v>3418.81</v>
      </c>
      <c r="R35" s="45" t="s">
        <v>37</v>
      </c>
    </row>
    <row r="36" spans="1:18" ht="24.95" customHeight="1" x14ac:dyDescent="0.25">
      <c r="A36" s="40">
        <v>16</v>
      </c>
      <c r="B36" s="41" t="s">
        <v>56</v>
      </c>
      <c r="C36" s="42">
        <v>1963</v>
      </c>
      <c r="D36" s="42"/>
      <c r="E36" s="22" t="s">
        <v>36</v>
      </c>
      <c r="F36" s="42">
        <v>2</v>
      </c>
      <c r="G36" s="42">
        <v>2</v>
      </c>
      <c r="H36" s="43">
        <v>408.4</v>
      </c>
      <c r="I36" s="43">
        <v>406.8</v>
      </c>
      <c r="J36" s="44">
        <v>30</v>
      </c>
      <c r="K36" s="43">
        <f>'прил 2'!C31</f>
        <v>14932696.59</v>
      </c>
      <c r="L36" s="43">
        <v>0</v>
      </c>
      <c r="M36" s="43">
        <v>1444601.52</v>
      </c>
      <c r="N36" s="43">
        <v>0</v>
      </c>
      <c r="O36" s="43">
        <f t="shared" si="9"/>
        <v>13488095.07</v>
      </c>
      <c r="P36" s="43">
        <f t="shared" si="1"/>
        <v>36707.710398230091</v>
      </c>
      <c r="Q36" s="43">
        <v>54178.81</v>
      </c>
      <c r="R36" s="45" t="s">
        <v>37</v>
      </c>
    </row>
    <row r="37" spans="1:18" ht="24.95" customHeight="1" x14ac:dyDescent="0.25">
      <c r="A37" s="46" t="s">
        <v>57</v>
      </c>
      <c r="B37" s="41"/>
      <c r="C37" s="36" t="s">
        <v>31</v>
      </c>
      <c r="D37" s="36" t="s">
        <v>31</v>
      </c>
      <c r="E37" s="23" t="s">
        <v>31</v>
      </c>
      <c r="F37" s="36" t="s">
        <v>31</v>
      </c>
      <c r="G37" s="36" t="s">
        <v>31</v>
      </c>
      <c r="H37" s="37">
        <f t="shared" ref="H37:O37" si="10">SUM(H38:H41)</f>
        <v>2349.61</v>
      </c>
      <c r="I37" s="37">
        <f t="shared" si="10"/>
        <v>1742.6999999999998</v>
      </c>
      <c r="J37" s="38">
        <f t="shared" si="10"/>
        <v>92</v>
      </c>
      <c r="K37" s="37">
        <f t="shared" si="10"/>
        <v>30256591.290000003</v>
      </c>
      <c r="L37" s="37">
        <f t="shared" si="10"/>
        <v>0</v>
      </c>
      <c r="M37" s="37">
        <f t="shared" si="10"/>
        <v>3321524.8099999996</v>
      </c>
      <c r="N37" s="37">
        <f t="shared" si="10"/>
        <v>0</v>
      </c>
      <c r="O37" s="37">
        <f t="shared" si="10"/>
        <v>26935066.480000004</v>
      </c>
      <c r="P37" s="37">
        <f t="shared" si="1"/>
        <v>17361.904682389399</v>
      </c>
      <c r="Q37" s="37">
        <f>MAX(Q38:Q41)</f>
        <v>41452.19</v>
      </c>
      <c r="R37" s="36" t="s">
        <v>31</v>
      </c>
    </row>
    <row r="38" spans="1:18" ht="24.95" customHeight="1" x14ac:dyDescent="0.25">
      <c r="A38" s="40">
        <v>17</v>
      </c>
      <c r="B38" s="47" t="s">
        <v>58</v>
      </c>
      <c r="C38" s="42">
        <v>1949</v>
      </c>
      <c r="D38" s="42"/>
      <c r="E38" s="22" t="s">
        <v>36</v>
      </c>
      <c r="F38" s="42">
        <v>2</v>
      </c>
      <c r="G38" s="42">
        <v>1</v>
      </c>
      <c r="H38" s="43">
        <v>404.91</v>
      </c>
      <c r="I38" s="43">
        <v>367.3</v>
      </c>
      <c r="J38" s="44">
        <v>13</v>
      </c>
      <c r="K38" s="43">
        <f>'прил 2'!C33</f>
        <v>9335860.3100000005</v>
      </c>
      <c r="L38" s="43">
        <v>0</v>
      </c>
      <c r="M38" s="43">
        <v>1298362.3899999999</v>
      </c>
      <c r="N38" s="43">
        <v>0</v>
      </c>
      <c r="O38" s="43">
        <f t="shared" ref="O38:O41" si="11">K38-L38-M38-N38</f>
        <v>8037497.9200000009</v>
      </c>
      <c r="P38" s="43">
        <f t="shared" si="1"/>
        <v>25417.534195480534</v>
      </c>
      <c r="Q38" s="43">
        <v>41452.19</v>
      </c>
      <c r="R38" s="45" t="s">
        <v>37</v>
      </c>
    </row>
    <row r="39" spans="1:18" ht="24.95" customHeight="1" x14ac:dyDescent="0.25">
      <c r="A39" s="40">
        <v>18</v>
      </c>
      <c r="B39" s="47" t="s">
        <v>59</v>
      </c>
      <c r="C39" s="42">
        <v>1963</v>
      </c>
      <c r="D39" s="42"/>
      <c r="E39" s="22" t="s">
        <v>36</v>
      </c>
      <c r="F39" s="42">
        <v>2</v>
      </c>
      <c r="G39" s="42">
        <v>2</v>
      </c>
      <c r="H39" s="43">
        <v>379.2</v>
      </c>
      <c r="I39" s="43">
        <v>365.5</v>
      </c>
      <c r="J39" s="44">
        <v>22</v>
      </c>
      <c r="K39" s="43">
        <f>'прил 2'!C34</f>
        <v>166128.16</v>
      </c>
      <c r="L39" s="43">
        <v>0</v>
      </c>
      <c r="M39" s="43">
        <v>31847.33</v>
      </c>
      <c r="N39" s="43">
        <v>0</v>
      </c>
      <c r="O39" s="43">
        <f t="shared" si="11"/>
        <v>134280.83000000002</v>
      </c>
      <c r="P39" s="43">
        <f t="shared" si="1"/>
        <v>454.52300957592342</v>
      </c>
      <c r="Q39" s="43">
        <v>3418.81</v>
      </c>
      <c r="R39" s="45" t="s">
        <v>37</v>
      </c>
    </row>
    <row r="40" spans="1:18" ht="24.95" customHeight="1" x14ac:dyDescent="0.25">
      <c r="A40" s="40">
        <v>19</v>
      </c>
      <c r="B40" s="41" t="s">
        <v>60</v>
      </c>
      <c r="C40" s="42">
        <v>1970</v>
      </c>
      <c r="D40" s="42"/>
      <c r="E40" s="22" t="s">
        <v>36</v>
      </c>
      <c r="F40" s="42">
        <v>1</v>
      </c>
      <c r="G40" s="42">
        <v>2</v>
      </c>
      <c r="H40" s="43">
        <v>220.3</v>
      </c>
      <c r="I40" s="43">
        <v>155.30000000000001</v>
      </c>
      <c r="J40" s="44">
        <v>10</v>
      </c>
      <c r="K40" s="43">
        <f>'прил 2'!C35</f>
        <v>2600444.58</v>
      </c>
      <c r="L40" s="43">
        <v>0</v>
      </c>
      <c r="M40" s="43">
        <v>278299.92</v>
      </c>
      <c r="N40" s="43">
        <v>0</v>
      </c>
      <c r="O40" s="43">
        <f t="shared" si="11"/>
        <v>2322144.66</v>
      </c>
      <c r="P40" s="43">
        <f t="shared" si="1"/>
        <v>16744.652801030265</v>
      </c>
      <c r="Q40" s="43">
        <v>25934.81</v>
      </c>
      <c r="R40" s="45" t="s">
        <v>37</v>
      </c>
    </row>
    <row r="41" spans="1:18" ht="24.95" customHeight="1" x14ac:dyDescent="0.25">
      <c r="A41" s="40">
        <v>20</v>
      </c>
      <c r="B41" s="41" t="s">
        <v>61</v>
      </c>
      <c r="C41" s="42">
        <v>1981</v>
      </c>
      <c r="D41" s="42"/>
      <c r="E41" s="22" t="s">
        <v>36</v>
      </c>
      <c r="F41" s="42">
        <v>2</v>
      </c>
      <c r="G41" s="42">
        <v>3</v>
      </c>
      <c r="H41" s="43">
        <v>1345.2</v>
      </c>
      <c r="I41" s="43">
        <v>854.6</v>
      </c>
      <c r="J41" s="44">
        <v>47</v>
      </c>
      <c r="K41" s="43">
        <f>'прил 2'!C36</f>
        <v>18154158.240000002</v>
      </c>
      <c r="L41" s="43">
        <v>0</v>
      </c>
      <c r="M41" s="43">
        <v>1713015.17</v>
      </c>
      <c r="N41" s="43">
        <v>0</v>
      </c>
      <c r="O41" s="43">
        <f t="shared" si="11"/>
        <v>16441143.070000002</v>
      </c>
      <c r="P41" s="43">
        <f t="shared" si="1"/>
        <v>21242.871799672364</v>
      </c>
      <c r="Q41" s="43">
        <v>33893.81</v>
      </c>
      <c r="R41" s="45" t="s">
        <v>37</v>
      </c>
    </row>
    <row r="42" spans="1:18" ht="24.95" customHeight="1" x14ac:dyDescent="0.25">
      <c r="A42" s="46" t="s">
        <v>62</v>
      </c>
      <c r="B42" s="46"/>
      <c r="C42" s="36" t="s">
        <v>31</v>
      </c>
      <c r="D42" s="36" t="s">
        <v>31</v>
      </c>
      <c r="E42" s="23" t="s">
        <v>31</v>
      </c>
      <c r="F42" s="36" t="s">
        <v>31</v>
      </c>
      <c r="G42" s="36" t="s">
        <v>31</v>
      </c>
      <c r="H42" s="37">
        <f t="shared" ref="H42:O42" si="12">SUM(H43:H47)</f>
        <v>1998.97</v>
      </c>
      <c r="I42" s="37">
        <f t="shared" si="12"/>
        <v>1834</v>
      </c>
      <c r="J42" s="38">
        <f t="shared" si="12"/>
        <v>79</v>
      </c>
      <c r="K42" s="37">
        <f t="shared" si="12"/>
        <v>3488040.56</v>
      </c>
      <c r="L42" s="37">
        <f t="shared" si="12"/>
        <v>0</v>
      </c>
      <c r="M42" s="37">
        <f t="shared" si="12"/>
        <v>668669.14</v>
      </c>
      <c r="N42" s="37">
        <f t="shared" si="12"/>
        <v>0</v>
      </c>
      <c r="O42" s="37">
        <f t="shared" si="12"/>
        <v>2819371.4200000004</v>
      </c>
      <c r="P42" s="37">
        <f t="shared" si="1"/>
        <v>1901.8759869138496</v>
      </c>
      <c r="Q42" s="37">
        <f>MAX(Q43:Q47)</f>
        <v>9052.81</v>
      </c>
      <c r="R42" s="36" t="s">
        <v>31</v>
      </c>
    </row>
    <row r="43" spans="1:18" ht="24.95" customHeight="1" x14ac:dyDescent="0.25">
      <c r="A43" s="40">
        <v>21</v>
      </c>
      <c r="B43" s="41" t="s">
        <v>63</v>
      </c>
      <c r="C43" s="42">
        <v>1967</v>
      </c>
      <c r="D43" s="42"/>
      <c r="E43" s="22" t="s">
        <v>36</v>
      </c>
      <c r="F43" s="42">
        <v>2</v>
      </c>
      <c r="G43" s="42">
        <v>2</v>
      </c>
      <c r="H43" s="43">
        <v>411.1</v>
      </c>
      <c r="I43" s="43">
        <v>377.3</v>
      </c>
      <c r="J43" s="44">
        <v>11</v>
      </c>
      <c r="K43" s="43">
        <f>'прил 2'!C38</f>
        <v>557251.12</v>
      </c>
      <c r="L43" s="43">
        <v>0</v>
      </c>
      <c r="M43" s="43">
        <v>106826.92</v>
      </c>
      <c r="N43" s="43">
        <v>0</v>
      </c>
      <c r="O43" s="43">
        <f t="shared" ref="O43:O47" si="13">K43-L43-M43-N43</f>
        <v>450424.2</v>
      </c>
      <c r="P43" s="43">
        <f t="shared" si="1"/>
        <v>1476.9443943811291</v>
      </c>
      <c r="Q43" s="43">
        <v>5220.8100000000004</v>
      </c>
      <c r="R43" s="45" t="s">
        <v>37</v>
      </c>
    </row>
    <row r="44" spans="1:18" ht="24.95" customHeight="1" x14ac:dyDescent="0.25">
      <c r="A44" s="40">
        <v>22</v>
      </c>
      <c r="B44" s="41" t="s">
        <v>64</v>
      </c>
      <c r="C44" s="42">
        <v>1974</v>
      </c>
      <c r="D44" s="42"/>
      <c r="E44" s="22" t="s">
        <v>36</v>
      </c>
      <c r="F44" s="42">
        <v>2</v>
      </c>
      <c r="G44" s="42">
        <v>1</v>
      </c>
      <c r="H44" s="43">
        <v>407.55</v>
      </c>
      <c r="I44" s="43">
        <v>367.7</v>
      </c>
      <c r="J44" s="44">
        <v>15</v>
      </c>
      <c r="K44" s="43">
        <f>'прил 2'!C39</f>
        <v>918265.67</v>
      </c>
      <c r="L44" s="43">
        <v>0</v>
      </c>
      <c r="M44" s="43">
        <v>176034.63</v>
      </c>
      <c r="N44" s="43">
        <v>0</v>
      </c>
      <c r="O44" s="43">
        <f t="shared" si="13"/>
        <v>742231.04000000004</v>
      </c>
      <c r="P44" s="43">
        <f t="shared" si="1"/>
        <v>2497.3230078868646</v>
      </c>
      <c r="Q44" s="43">
        <v>9052.81</v>
      </c>
      <c r="R44" s="45" t="s">
        <v>37</v>
      </c>
    </row>
    <row r="45" spans="1:18" ht="24.95" customHeight="1" x14ac:dyDescent="0.25">
      <c r="A45" s="40">
        <v>23</v>
      </c>
      <c r="B45" s="41" t="s">
        <v>65</v>
      </c>
      <c r="C45" s="42">
        <v>1979</v>
      </c>
      <c r="D45" s="42"/>
      <c r="E45" s="22" t="s">
        <v>36</v>
      </c>
      <c r="F45" s="42">
        <v>2</v>
      </c>
      <c r="G45" s="42">
        <v>1</v>
      </c>
      <c r="H45" s="43">
        <v>411.62</v>
      </c>
      <c r="I45" s="43">
        <v>373.3</v>
      </c>
      <c r="J45" s="44">
        <v>17</v>
      </c>
      <c r="K45" s="43">
        <f>'прил 2'!C40</f>
        <v>932250.68</v>
      </c>
      <c r="L45" s="43">
        <v>0</v>
      </c>
      <c r="M45" s="43">
        <v>178715.6</v>
      </c>
      <c r="N45" s="43">
        <v>0</v>
      </c>
      <c r="O45" s="43">
        <f t="shared" si="13"/>
        <v>753535.08000000007</v>
      </c>
      <c r="P45" s="43">
        <f t="shared" si="1"/>
        <v>2497.3230109831234</v>
      </c>
      <c r="Q45" s="43">
        <v>9052.81</v>
      </c>
      <c r="R45" s="45" t="s">
        <v>37</v>
      </c>
    </row>
    <row r="46" spans="1:18" ht="24.95" customHeight="1" x14ac:dyDescent="0.25">
      <c r="A46" s="40">
        <v>24</v>
      </c>
      <c r="B46" s="41" t="s">
        <v>66</v>
      </c>
      <c r="C46" s="42">
        <v>1979</v>
      </c>
      <c r="D46" s="42"/>
      <c r="E46" s="22" t="s">
        <v>36</v>
      </c>
      <c r="F46" s="42">
        <v>2</v>
      </c>
      <c r="G46" s="42">
        <v>1</v>
      </c>
      <c r="H46" s="43">
        <v>391.5</v>
      </c>
      <c r="I46" s="43">
        <v>361.5</v>
      </c>
      <c r="J46" s="44">
        <v>13</v>
      </c>
      <c r="K46" s="43">
        <f>'прил 2'!C41</f>
        <v>626962.9</v>
      </c>
      <c r="L46" s="43">
        <v>0</v>
      </c>
      <c r="M46" s="43">
        <v>120190.9</v>
      </c>
      <c r="N46" s="43">
        <v>0</v>
      </c>
      <c r="O46" s="43">
        <f t="shared" si="13"/>
        <v>506772</v>
      </c>
      <c r="P46" s="43">
        <f t="shared" si="1"/>
        <v>1734.3372060857539</v>
      </c>
      <c r="Q46" s="43">
        <v>7474.81</v>
      </c>
      <c r="R46" s="45" t="s">
        <v>37</v>
      </c>
    </row>
    <row r="47" spans="1:18" ht="24.95" customHeight="1" x14ac:dyDescent="0.25">
      <c r="A47" s="40">
        <v>25</v>
      </c>
      <c r="B47" s="41" t="s">
        <v>67</v>
      </c>
      <c r="C47" s="42">
        <v>1965</v>
      </c>
      <c r="D47" s="42"/>
      <c r="E47" s="22" t="s">
        <v>36</v>
      </c>
      <c r="F47" s="42">
        <v>2</v>
      </c>
      <c r="G47" s="42">
        <v>1</v>
      </c>
      <c r="H47" s="43">
        <v>377.2</v>
      </c>
      <c r="I47" s="43">
        <v>354.2</v>
      </c>
      <c r="J47" s="44">
        <v>23</v>
      </c>
      <c r="K47" s="43">
        <f>'прил 2'!C42</f>
        <v>453310.19</v>
      </c>
      <c r="L47" s="43">
        <v>0</v>
      </c>
      <c r="M47" s="43">
        <v>86901.09</v>
      </c>
      <c r="N47" s="43">
        <v>0</v>
      </c>
      <c r="O47" s="43">
        <f t="shared" si="13"/>
        <v>366409.1</v>
      </c>
      <c r="P47" s="43">
        <f t="shared" si="1"/>
        <v>1279.8142010163749</v>
      </c>
      <c r="Q47" s="43">
        <v>5649.81</v>
      </c>
      <c r="R47" s="45" t="s">
        <v>37</v>
      </c>
    </row>
    <row r="48" spans="1:18" ht="24.95" customHeight="1" x14ac:dyDescent="0.25">
      <c r="A48" s="46" t="s">
        <v>68</v>
      </c>
      <c r="B48" s="41"/>
      <c r="C48" s="36" t="s">
        <v>31</v>
      </c>
      <c r="D48" s="36" t="s">
        <v>31</v>
      </c>
      <c r="E48" s="23" t="s">
        <v>31</v>
      </c>
      <c r="F48" s="36" t="s">
        <v>31</v>
      </c>
      <c r="G48" s="36" t="s">
        <v>31</v>
      </c>
      <c r="H48" s="37">
        <f t="shared" ref="H48:O48" si="14">SUM(H49:H50)</f>
        <v>1181.73</v>
      </c>
      <c r="I48" s="37">
        <f t="shared" si="14"/>
        <v>1074.3</v>
      </c>
      <c r="J48" s="38">
        <f t="shared" si="14"/>
        <v>64</v>
      </c>
      <c r="K48" s="37">
        <f t="shared" si="14"/>
        <v>41568388.710000001</v>
      </c>
      <c r="L48" s="37">
        <f t="shared" si="14"/>
        <v>0</v>
      </c>
      <c r="M48" s="37">
        <f t="shared" si="14"/>
        <v>4223943.75</v>
      </c>
      <c r="N48" s="37">
        <f t="shared" si="14"/>
        <v>0</v>
      </c>
      <c r="O48" s="37">
        <f t="shared" si="14"/>
        <v>37344444.960000001</v>
      </c>
      <c r="P48" s="37">
        <f t="shared" si="1"/>
        <v>38693.464311644791</v>
      </c>
      <c r="Q48" s="37">
        <f>MAX(Q49:Q50)</f>
        <v>61637.81</v>
      </c>
      <c r="R48" s="36" t="s">
        <v>31</v>
      </c>
    </row>
    <row r="49" spans="1:18" ht="24.95" customHeight="1" x14ac:dyDescent="0.25">
      <c r="A49" s="40">
        <v>26</v>
      </c>
      <c r="B49" s="41" t="s">
        <v>69</v>
      </c>
      <c r="C49" s="42">
        <v>1977</v>
      </c>
      <c r="D49" s="42"/>
      <c r="E49" s="22" t="s">
        <v>36</v>
      </c>
      <c r="F49" s="42">
        <v>2</v>
      </c>
      <c r="G49" s="42">
        <v>1</v>
      </c>
      <c r="H49" s="43">
        <v>389.4</v>
      </c>
      <c r="I49" s="43">
        <v>354</v>
      </c>
      <c r="J49" s="44">
        <v>15</v>
      </c>
      <c r="K49" s="43">
        <f>'прил 2'!C44</f>
        <v>13878581.82</v>
      </c>
      <c r="L49" s="43">
        <v>0</v>
      </c>
      <c r="M49" s="43">
        <v>1426577.44</v>
      </c>
      <c r="N49" s="43">
        <v>0</v>
      </c>
      <c r="O49" s="43">
        <f t="shared" ref="O49:O50" si="15">K49-L49-M49-N49</f>
        <v>12452004.380000001</v>
      </c>
      <c r="P49" s="43">
        <f t="shared" si="1"/>
        <v>39205.033389830511</v>
      </c>
      <c r="Q49" s="43">
        <v>61637.81</v>
      </c>
      <c r="R49" s="45" t="s">
        <v>37</v>
      </c>
    </row>
    <row r="50" spans="1:18" ht="24.95" customHeight="1" x14ac:dyDescent="0.25">
      <c r="A50" s="40">
        <v>27</v>
      </c>
      <c r="B50" s="41" t="s">
        <v>70</v>
      </c>
      <c r="C50" s="42">
        <v>1977</v>
      </c>
      <c r="D50" s="42"/>
      <c r="E50" s="22" t="s">
        <v>36</v>
      </c>
      <c r="F50" s="42">
        <v>2</v>
      </c>
      <c r="G50" s="42">
        <v>2</v>
      </c>
      <c r="H50" s="43">
        <v>792.33</v>
      </c>
      <c r="I50" s="43">
        <v>720.3</v>
      </c>
      <c r="J50" s="44">
        <v>49</v>
      </c>
      <c r="K50" s="43">
        <f>'прил 2'!C45</f>
        <v>27689806.890000001</v>
      </c>
      <c r="L50" s="43">
        <v>0</v>
      </c>
      <c r="M50" s="43">
        <v>2797366.31</v>
      </c>
      <c r="N50" s="43">
        <v>0</v>
      </c>
      <c r="O50" s="43">
        <f t="shared" si="15"/>
        <v>24892440.580000002</v>
      </c>
      <c r="P50" s="43">
        <f t="shared" si="1"/>
        <v>38442.047605164516</v>
      </c>
      <c r="Q50" s="43">
        <v>60059.81</v>
      </c>
      <c r="R50" s="45" t="s">
        <v>37</v>
      </c>
    </row>
    <row r="51" spans="1:18" ht="24.95" customHeight="1" x14ac:dyDescent="0.25">
      <c r="A51" s="39" t="s">
        <v>71</v>
      </c>
      <c r="B51" s="41"/>
      <c r="C51" s="36" t="s">
        <v>31</v>
      </c>
      <c r="D51" s="36" t="s">
        <v>31</v>
      </c>
      <c r="E51" s="23" t="s">
        <v>31</v>
      </c>
      <c r="F51" s="36" t="s">
        <v>31</v>
      </c>
      <c r="G51" s="36" t="s">
        <v>31</v>
      </c>
      <c r="H51" s="37">
        <f t="shared" ref="H51:O51" si="16">SUM(H52:H63)</f>
        <v>8446.5599999999977</v>
      </c>
      <c r="I51" s="37">
        <f t="shared" si="16"/>
        <v>7392.61</v>
      </c>
      <c r="J51" s="38">
        <f t="shared" si="16"/>
        <v>386</v>
      </c>
      <c r="K51" s="37">
        <f t="shared" si="16"/>
        <v>60317247.95000001</v>
      </c>
      <c r="L51" s="37">
        <f t="shared" si="16"/>
        <v>0</v>
      </c>
      <c r="M51" s="37">
        <f t="shared" si="16"/>
        <v>7733420.410000002</v>
      </c>
      <c r="N51" s="37">
        <f t="shared" si="16"/>
        <v>0</v>
      </c>
      <c r="O51" s="37">
        <f t="shared" si="16"/>
        <v>52583827.539999999</v>
      </c>
      <c r="P51" s="37">
        <f t="shared" si="1"/>
        <v>8159.1275544090668</v>
      </c>
      <c r="Q51" s="37">
        <f>MAX(Q52:Q63)</f>
        <v>70300.81</v>
      </c>
      <c r="R51" s="36" t="s">
        <v>31</v>
      </c>
    </row>
    <row r="52" spans="1:18" ht="24.95" customHeight="1" x14ac:dyDescent="0.25">
      <c r="A52" s="40">
        <v>28</v>
      </c>
      <c r="B52" s="41" t="s">
        <v>72</v>
      </c>
      <c r="C52" s="42">
        <v>1957</v>
      </c>
      <c r="D52" s="42"/>
      <c r="E52" s="22" t="s">
        <v>36</v>
      </c>
      <c r="F52" s="42">
        <v>2</v>
      </c>
      <c r="G52" s="42">
        <v>2</v>
      </c>
      <c r="H52" s="43">
        <v>412.5</v>
      </c>
      <c r="I52" s="43">
        <v>375</v>
      </c>
      <c r="J52" s="44">
        <v>12</v>
      </c>
      <c r="K52" s="43">
        <f>'прил 2'!C47</f>
        <v>456565.8</v>
      </c>
      <c r="L52" s="43">
        <v>0</v>
      </c>
      <c r="M52" s="43">
        <v>87525.21</v>
      </c>
      <c r="N52" s="43">
        <v>0</v>
      </c>
      <c r="O52" s="43">
        <f t="shared" ref="O52:O63" si="17">K52-L52-M52-N52</f>
        <v>369040.58999999997</v>
      </c>
      <c r="P52" s="43">
        <f t="shared" si="1"/>
        <v>1217.5088000000001</v>
      </c>
      <c r="Q52" s="43">
        <v>4996.8100000000004</v>
      </c>
      <c r="R52" s="45" t="s">
        <v>37</v>
      </c>
    </row>
    <row r="53" spans="1:18" ht="24.95" customHeight="1" x14ac:dyDescent="0.25">
      <c r="A53" s="40">
        <v>29</v>
      </c>
      <c r="B53" s="41" t="s">
        <v>73</v>
      </c>
      <c r="C53" s="42">
        <v>1957</v>
      </c>
      <c r="D53" s="42"/>
      <c r="E53" s="22" t="s">
        <v>36</v>
      </c>
      <c r="F53" s="42">
        <v>2</v>
      </c>
      <c r="G53" s="42">
        <v>2</v>
      </c>
      <c r="H53" s="43">
        <v>638.70000000000005</v>
      </c>
      <c r="I53" s="43">
        <v>482.5</v>
      </c>
      <c r="J53" s="44">
        <v>20</v>
      </c>
      <c r="K53" s="43">
        <f>'прил 2'!C48</f>
        <v>219307.35</v>
      </c>
      <c r="L53" s="43">
        <v>0</v>
      </c>
      <c r="M53" s="43">
        <v>42041.96</v>
      </c>
      <c r="N53" s="43">
        <v>0</v>
      </c>
      <c r="O53" s="43">
        <f t="shared" si="17"/>
        <v>177265.39</v>
      </c>
      <c r="P53" s="43">
        <f t="shared" si="1"/>
        <v>454.52300518134717</v>
      </c>
      <c r="Q53" s="43">
        <v>3418.81</v>
      </c>
      <c r="R53" s="45" t="s">
        <v>37</v>
      </c>
    </row>
    <row r="54" spans="1:18" ht="24.95" customHeight="1" x14ac:dyDescent="0.25">
      <c r="A54" s="40">
        <v>30</v>
      </c>
      <c r="B54" s="41" t="s">
        <v>74</v>
      </c>
      <c r="C54" s="42">
        <v>1960</v>
      </c>
      <c r="D54" s="42"/>
      <c r="E54" s="22" t="s">
        <v>36</v>
      </c>
      <c r="F54" s="42">
        <v>2</v>
      </c>
      <c r="G54" s="42">
        <v>2</v>
      </c>
      <c r="H54" s="43">
        <v>421.65</v>
      </c>
      <c r="I54" s="43">
        <v>383.61</v>
      </c>
      <c r="J54" s="44">
        <v>23</v>
      </c>
      <c r="K54" s="43">
        <f>'прил 2'!C49</f>
        <v>6423416.2599999998</v>
      </c>
      <c r="L54" s="43">
        <v>0</v>
      </c>
      <c r="M54" s="43">
        <v>687434.86</v>
      </c>
      <c r="N54" s="43">
        <v>0</v>
      </c>
      <c r="O54" s="43">
        <f t="shared" si="17"/>
        <v>5735981.3999999994</v>
      </c>
      <c r="P54" s="43">
        <f t="shared" si="1"/>
        <v>16744.652798415056</v>
      </c>
      <c r="Q54" s="43">
        <v>25934.81</v>
      </c>
      <c r="R54" s="45" t="s">
        <v>37</v>
      </c>
    </row>
    <row r="55" spans="1:18" ht="24.95" customHeight="1" x14ac:dyDescent="0.25">
      <c r="A55" s="40">
        <v>31</v>
      </c>
      <c r="B55" s="41" t="s">
        <v>75</v>
      </c>
      <c r="C55" s="42">
        <v>1961</v>
      </c>
      <c r="D55" s="42"/>
      <c r="E55" s="22" t="s">
        <v>36</v>
      </c>
      <c r="F55" s="42">
        <v>2</v>
      </c>
      <c r="G55" s="42">
        <v>1</v>
      </c>
      <c r="H55" s="43">
        <v>437.47</v>
      </c>
      <c r="I55" s="43">
        <v>427.4</v>
      </c>
      <c r="J55" s="44">
        <v>7</v>
      </c>
      <c r="K55" s="43">
        <f>'прил 2'!C50</f>
        <v>18355300.590000004</v>
      </c>
      <c r="L55" s="43">
        <v>0</v>
      </c>
      <c r="M55" s="43">
        <v>2028917.6</v>
      </c>
      <c r="N55" s="43">
        <v>0</v>
      </c>
      <c r="O55" s="43">
        <f t="shared" si="17"/>
        <v>16326382.990000004</v>
      </c>
      <c r="P55" s="43">
        <f t="shared" si="1"/>
        <v>42946.421595694912</v>
      </c>
      <c r="Q55" s="43">
        <v>70300.81</v>
      </c>
      <c r="R55" s="45" t="s">
        <v>37</v>
      </c>
    </row>
    <row r="56" spans="1:18" ht="24.95" customHeight="1" x14ac:dyDescent="0.25">
      <c r="A56" s="40">
        <v>32</v>
      </c>
      <c r="B56" s="41" t="s">
        <v>76</v>
      </c>
      <c r="C56" s="42">
        <v>1961</v>
      </c>
      <c r="D56" s="42"/>
      <c r="E56" s="22" t="s">
        <v>36</v>
      </c>
      <c r="F56" s="42">
        <v>2</v>
      </c>
      <c r="G56" s="42">
        <v>1</v>
      </c>
      <c r="H56" s="43">
        <v>317.35000000000002</v>
      </c>
      <c r="I56" s="43">
        <v>287.60000000000002</v>
      </c>
      <c r="J56" s="44">
        <v>17</v>
      </c>
      <c r="K56" s="43">
        <f>'прил 2'!C51</f>
        <v>718230.09</v>
      </c>
      <c r="L56" s="43">
        <v>0</v>
      </c>
      <c r="M56" s="43">
        <v>137687.13</v>
      </c>
      <c r="N56" s="43">
        <v>0</v>
      </c>
      <c r="O56" s="43">
        <f t="shared" si="17"/>
        <v>580542.96</v>
      </c>
      <c r="P56" s="43">
        <f t="shared" si="1"/>
        <v>2497.3229833101527</v>
      </c>
      <c r="Q56" s="43">
        <v>9052.81</v>
      </c>
      <c r="R56" s="45" t="s">
        <v>37</v>
      </c>
    </row>
    <row r="57" spans="1:18" ht="24.95" customHeight="1" x14ac:dyDescent="0.25">
      <c r="A57" s="40">
        <v>33</v>
      </c>
      <c r="B57" s="41" t="s">
        <v>77</v>
      </c>
      <c r="C57" s="42">
        <v>1962</v>
      </c>
      <c r="D57" s="42"/>
      <c r="E57" s="22" t="s">
        <v>36</v>
      </c>
      <c r="F57" s="42">
        <v>2</v>
      </c>
      <c r="G57" s="42">
        <v>2</v>
      </c>
      <c r="H57" s="43">
        <v>686.95</v>
      </c>
      <c r="I57" s="43">
        <v>626.1</v>
      </c>
      <c r="J57" s="44">
        <v>26</v>
      </c>
      <c r="K57" s="43">
        <f>'прил 2'!C52</f>
        <v>762282.26</v>
      </c>
      <c r="L57" s="43">
        <v>0</v>
      </c>
      <c r="M57" s="43">
        <v>146132.07999999999</v>
      </c>
      <c r="N57" s="43">
        <v>0</v>
      </c>
      <c r="O57" s="43">
        <f t="shared" si="17"/>
        <v>616150.18000000005</v>
      </c>
      <c r="P57" s="43">
        <f t="shared" si="1"/>
        <v>1217.5088005111004</v>
      </c>
      <c r="Q57" s="43">
        <v>4996.8100000000004</v>
      </c>
      <c r="R57" s="45" t="s">
        <v>37</v>
      </c>
    </row>
    <row r="58" spans="1:18" ht="24.95" customHeight="1" x14ac:dyDescent="0.25">
      <c r="A58" s="40">
        <v>34</v>
      </c>
      <c r="B58" s="41" t="s">
        <v>78</v>
      </c>
      <c r="C58" s="42">
        <v>1962</v>
      </c>
      <c r="D58" s="42"/>
      <c r="E58" s="22" t="s">
        <v>36</v>
      </c>
      <c r="F58" s="42">
        <v>2</v>
      </c>
      <c r="G58" s="42">
        <v>2</v>
      </c>
      <c r="H58" s="43">
        <v>791.68</v>
      </c>
      <c r="I58" s="43">
        <v>719.7</v>
      </c>
      <c r="J58" s="44">
        <v>29</v>
      </c>
      <c r="K58" s="43">
        <f>'прил 2'!C53</f>
        <v>12927367.700000001</v>
      </c>
      <c r="L58" s="43">
        <v>0</v>
      </c>
      <c r="M58" s="43">
        <v>1457691.53</v>
      </c>
      <c r="N58" s="43">
        <v>0</v>
      </c>
      <c r="O58" s="43">
        <f t="shared" si="17"/>
        <v>11469676.170000002</v>
      </c>
      <c r="P58" s="43">
        <f t="shared" si="1"/>
        <v>17962.161595109075</v>
      </c>
      <c r="Q58" s="43">
        <v>29337.81</v>
      </c>
      <c r="R58" s="45" t="s">
        <v>37</v>
      </c>
    </row>
    <row r="59" spans="1:18" ht="24.95" customHeight="1" x14ac:dyDescent="0.25">
      <c r="A59" s="40">
        <v>35</v>
      </c>
      <c r="B59" s="41" t="s">
        <v>79</v>
      </c>
      <c r="C59" s="42">
        <v>1962</v>
      </c>
      <c r="D59" s="42"/>
      <c r="E59" s="22" t="s">
        <v>36</v>
      </c>
      <c r="F59" s="42">
        <v>2</v>
      </c>
      <c r="G59" s="42">
        <v>2</v>
      </c>
      <c r="H59" s="43">
        <v>704.77</v>
      </c>
      <c r="I59" s="43">
        <v>640.70000000000005</v>
      </c>
      <c r="J59" s="44">
        <v>39</v>
      </c>
      <c r="K59" s="43">
        <f>'прил 2'!C54</f>
        <v>780057.89</v>
      </c>
      <c r="L59" s="43">
        <v>0</v>
      </c>
      <c r="M59" s="43">
        <v>149539.73000000001</v>
      </c>
      <c r="N59" s="43">
        <v>0</v>
      </c>
      <c r="O59" s="43">
        <f t="shared" si="17"/>
        <v>630518.16</v>
      </c>
      <c r="P59" s="43">
        <f t="shared" si="1"/>
        <v>1217.5088028718587</v>
      </c>
      <c r="Q59" s="43">
        <v>4996.8100000000004</v>
      </c>
      <c r="R59" s="45" t="s">
        <v>37</v>
      </c>
    </row>
    <row r="60" spans="1:18" ht="24.95" customHeight="1" x14ac:dyDescent="0.25">
      <c r="A60" s="40">
        <v>36</v>
      </c>
      <c r="B60" s="41" t="s">
        <v>80</v>
      </c>
      <c r="C60" s="42">
        <v>1962</v>
      </c>
      <c r="D60" s="42"/>
      <c r="E60" s="22" t="s">
        <v>36</v>
      </c>
      <c r="F60" s="42">
        <v>2</v>
      </c>
      <c r="G60" s="42">
        <v>2</v>
      </c>
      <c r="H60" s="43">
        <v>703.9</v>
      </c>
      <c r="I60" s="43">
        <v>639.9</v>
      </c>
      <c r="J60" s="44">
        <v>49</v>
      </c>
      <c r="K60" s="43">
        <f>'прил 2'!C55</f>
        <v>10714903.330000002</v>
      </c>
      <c r="L60" s="43">
        <v>0</v>
      </c>
      <c r="M60" s="43">
        <v>1146710.3700000001</v>
      </c>
      <c r="N60" s="43">
        <v>0</v>
      </c>
      <c r="O60" s="43">
        <f t="shared" si="17"/>
        <v>9568192.9600000009</v>
      </c>
      <c r="P60" s="43">
        <f t="shared" si="1"/>
        <v>16744.652805125803</v>
      </c>
      <c r="Q60" s="43">
        <v>25934.81</v>
      </c>
      <c r="R60" s="45" t="s">
        <v>37</v>
      </c>
    </row>
    <row r="61" spans="1:18" ht="24.95" customHeight="1" x14ac:dyDescent="0.25">
      <c r="A61" s="40">
        <v>37</v>
      </c>
      <c r="B61" s="41" t="s">
        <v>81</v>
      </c>
      <c r="C61" s="42">
        <v>1962</v>
      </c>
      <c r="D61" s="42"/>
      <c r="E61" s="22" t="s">
        <v>36</v>
      </c>
      <c r="F61" s="42">
        <v>2</v>
      </c>
      <c r="G61" s="42">
        <v>2</v>
      </c>
      <c r="H61" s="43">
        <v>388.19</v>
      </c>
      <c r="I61" s="43">
        <v>353.5</v>
      </c>
      <c r="J61" s="44">
        <v>17</v>
      </c>
      <c r="K61" s="43">
        <f>'прил 2'!C56</f>
        <v>160673.88</v>
      </c>
      <c r="L61" s="43">
        <v>0</v>
      </c>
      <c r="M61" s="43">
        <v>30801.73</v>
      </c>
      <c r="N61" s="43">
        <v>0</v>
      </c>
      <c r="O61" s="43">
        <f t="shared" si="17"/>
        <v>129872.15000000001</v>
      </c>
      <c r="P61" s="43">
        <f t="shared" si="1"/>
        <v>454.52299858557285</v>
      </c>
      <c r="Q61" s="43">
        <v>3418.81</v>
      </c>
      <c r="R61" s="45" t="s">
        <v>37</v>
      </c>
    </row>
    <row r="62" spans="1:18" ht="24.95" customHeight="1" x14ac:dyDescent="0.25">
      <c r="A62" s="40">
        <v>38</v>
      </c>
      <c r="B62" s="41" t="s">
        <v>82</v>
      </c>
      <c r="C62" s="42">
        <v>1963</v>
      </c>
      <c r="D62" s="42"/>
      <c r="E62" s="22" t="s">
        <v>36</v>
      </c>
      <c r="F62" s="42">
        <v>2</v>
      </c>
      <c r="G62" s="42">
        <v>2</v>
      </c>
      <c r="H62" s="43">
        <v>371.4</v>
      </c>
      <c r="I62" s="43">
        <v>260.8</v>
      </c>
      <c r="J62" s="44">
        <v>28</v>
      </c>
      <c r="K62" s="43">
        <f>'прил 2'!C57</f>
        <v>317526.3</v>
      </c>
      <c r="L62" s="43">
        <v>0</v>
      </c>
      <c r="M62" s="43">
        <v>60870.86</v>
      </c>
      <c r="N62" s="43">
        <v>0</v>
      </c>
      <c r="O62" s="43">
        <f t="shared" si="17"/>
        <v>256655.44</v>
      </c>
      <c r="P62" s="43">
        <f t="shared" si="1"/>
        <v>1217.5088190184049</v>
      </c>
      <c r="Q62" s="43">
        <v>4996.8100000000004</v>
      </c>
      <c r="R62" s="45" t="s">
        <v>37</v>
      </c>
    </row>
    <row r="63" spans="1:18" ht="24.95" customHeight="1" x14ac:dyDescent="0.25">
      <c r="A63" s="40">
        <v>39</v>
      </c>
      <c r="B63" s="41" t="s">
        <v>83</v>
      </c>
      <c r="C63" s="42">
        <v>1970</v>
      </c>
      <c r="D63" s="42"/>
      <c r="E63" s="22" t="s">
        <v>36</v>
      </c>
      <c r="F63" s="42">
        <v>5</v>
      </c>
      <c r="G63" s="42">
        <v>3</v>
      </c>
      <c r="H63" s="43">
        <v>2572</v>
      </c>
      <c r="I63" s="43">
        <v>2195.8000000000002</v>
      </c>
      <c r="J63" s="44">
        <v>119</v>
      </c>
      <c r="K63" s="43">
        <f>'прил 2'!C58</f>
        <v>8481616.5</v>
      </c>
      <c r="L63" s="43">
        <v>0</v>
      </c>
      <c r="M63" s="43">
        <v>1758067.35</v>
      </c>
      <c r="N63" s="43">
        <v>0</v>
      </c>
      <c r="O63" s="43">
        <f t="shared" si="17"/>
        <v>6723549.1500000004</v>
      </c>
      <c r="P63" s="43">
        <f t="shared" si="1"/>
        <v>3862.6543856453227</v>
      </c>
      <c r="Q63" s="43">
        <v>6623.9</v>
      </c>
      <c r="R63" s="45" t="s">
        <v>37</v>
      </c>
    </row>
    <row r="64" spans="1:18" ht="24.95" customHeight="1" x14ac:dyDescent="0.25">
      <c r="A64" s="46" t="s">
        <v>84</v>
      </c>
      <c r="B64" s="41"/>
      <c r="C64" s="36" t="s">
        <v>31</v>
      </c>
      <c r="D64" s="36" t="s">
        <v>31</v>
      </c>
      <c r="E64" s="23" t="s">
        <v>31</v>
      </c>
      <c r="F64" s="36" t="s">
        <v>31</v>
      </c>
      <c r="G64" s="36" t="s">
        <v>31</v>
      </c>
      <c r="H64" s="37">
        <f t="shared" ref="H64:O64" si="18">SUM(H65:H67)</f>
        <v>1318.2</v>
      </c>
      <c r="I64" s="37">
        <f t="shared" si="18"/>
        <v>1059.2</v>
      </c>
      <c r="J64" s="38">
        <f t="shared" si="18"/>
        <v>82</v>
      </c>
      <c r="K64" s="37">
        <f t="shared" si="18"/>
        <v>31760456.75</v>
      </c>
      <c r="L64" s="37">
        <f t="shared" si="18"/>
        <v>0</v>
      </c>
      <c r="M64" s="37">
        <f t="shared" si="18"/>
        <v>3356476.7</v>
      </c>
      <c r="N64" s="37">
        <f t="shared" si="18"/>
        <v>0</v>
      </c>
      <c r="O64" s="37">
        <f t="shared" si="18"/>
        <v>28403980.050000001</v>
      </c>
      <c r="P64" s="37">
        <f t="shared" si="1"/>
        <v>29985.325481495467</v>
      </c>
      <c r="Q64" s="37">
        <f>MAX(Q65:Q67)</f>
        <v>63686.81</v>
      </c>
      <c r="R64" s="36" t="s">
        <v>31</v>
      </c>
    </row>
    <row r="65" spans="1:18" ht="24.95" customHeight="1" x14ac:dyDescent="0.25">
      <c r="A65" s="40">
        <v>40</v>
      </c>
      <c r="B65" s="41" t="s">
        <v>85</v>
      </c>
      <c r="C65" s="42">
        <v>1931</v>
      </c>
      <c r="D65" s="42"/>
      <c r="E65" s="22" t="s">
        <v>36</v>
      </c>
      <c r="F65" s="42">
        <v>1</v>
      </c>
      <c r="G65" s="42">
        <v>3</v>
      </c>
      <c r="H65" s="43">
        <v>237</v>
      </c>
      <c r="I65" s="43">
        <v>210.9</v>
      </c>
      <c r="J65" s="44">
        <v>4</v>
      </c>
      <c r="K65" s="43">
        <f>'прил 2'!C60</f>
        <v>8418915.4100000001</v>
      </c>
      <c r="L65" s="43">
        <v>0</v>
      </c>
      <c r="M65" s="43">
        <v>878767.16</v>
      </c>
      <c r="N65" s="43">
        <v>0</v>
      </c>
      <c r="O65" s="43">
        <f t="shared" ref="O65:O67" si="19">K65-L65-M65-N65</f>
        <v>7540148.25</v>
      </c>
      <c r="P65" s="43">
        <f t="shared" si="1"/>
        <v>39918.991986723566</v>
      </c>
      <c r="Q65" s="43">
        <v>63686.81</v>
      </c>
      <c r="R65" s="45" t="s">
        <v>37</v>
      </c>
    </row>
    <row r="66" spans="1:18" ht="24.95" customHeight="1" x14ac:dyDescent="0.25">
      <c r="A66" s="40">
        <v>41</v>
      </c>
      <c r="B66" s="41" t="s">
        <v>86</v>
      </c>
      <c r="C66" s="42">
        <v>1961</v>
      </c>
      <c r="D66" s="42"/>
      <c r="E66" s="22" t="s">
        <v>36</v>
      </c>
      <c r="F66" s="42">
        <v>2</v>
      </c>
      <c r="G66" s="42">
        <v>2</v>
      </c>
      <c r="H66" s="43">
        <v>524.70000000000005</v>
      </c>
      <c r="I66" s="43">
        <v>464.3</v>
      </c>
      <c r="J66" s="44">
        <v>63</v>
      </c>
      <c r="K66" s="43">
        <f>'прил 2'!C61</f>
        <v>8579795.0600000005</v>
      </c>
      <c r="L66" s="43">
        <v>0</v>
      </c>
      <c r="M66" s="43">
        <v>986402.22</v>
      </c>
      <c r="N66" s="43">
        <v>0</v>
      </c>
      <c r="O66" s="43">
        <f t="shared" si="19"/>
        <v>7593392.8400000008</v>
      </c>
      <c r="P66" s="43">
        <f t="shared" si="1"/>
        <v>18478.990006461339</v>
      </c>
      <c r="Q66" s="43">
        <v>31815.81</v>
      </c>
      <c r="R66" s="45" t="s">
        <v>37</v>
      </c>
    </row>
    <row r="67" spans="1:18" ht="24.95" customHeight="1" x14ac:dyDescent="0.25">
      <c r="A67" s="40">
        <v>42</v>
      </c>
      <c r="B67" s="41" t="s">
        <v>87</v>
      </c>
      <c r="C67" s="42">
        <v>1961</v>
      </c>
      <c r="D67" s="42"/>
      <c r="E67" s="22" t="s">
        <v>36</v>
      </c>
      <c r="F67" s="42">
        <v>2</v>
      </c>
      <c r="G67" s="42">
        <v>2</v>
      </c>
      <c r="H67" s="43">
        <v>556.5</v>
      </c>
      <c r="I67" s="43">
        <v>384</v>
      </c>
      <c r="J67" s="44">
        <v>15</v>
      </c>
      <c r="K67" s="43">
        <f>'прил 2'!C62</f>
        <v>14761746.280000001</v>
      </c>
      <c r="L67" s="43">
        <v>0</v>
      </c>
      <c r="M67" s="43">
        <v>1491307.32</v>
      </c>
      <c r="N67" s="43">
        <v>0</v>
      </c>
      <c r="O67" s="43">
        <f t="shared" si="19"/>
        <v>13270438.960000001</v>
      </c>
      <c r="P67" s="43">
        <f t="shared" si="1"/>
        <v>38442.04760416667</v>
      </c>
      <c r="Q67" s="43">
        <v>60059.81</v>
      </c>
      <c r="R67" s="45" t="s">
        <v>37</v>
      </c>
    </row>
    <row r="68" spans="1:18" ht="24.95" customHeight="1" x14ac:dyDescent="0.25">
      <c r="A68" s="39" t="s">
        <v>88</v>
      </c>
      <c r="B68" s="41"/>
      <c r="C68" s="36" t="s">
        <v>31</v>
      </c>
      <c r="D68" s="36" t="s">
        <v>31</v>
      </c>
      <c r="E68" s="23" t="s">
        <v>31</v>
      </c>
      <c r="F68" s="36" t="s">
        <v>31</v>
      </c>
      <c r="G68" s="36" t="s">
        <v>31</v>
      </c>
      <c r="H68" s="37">
        <f t="shared" ref="H68:O68" si="20">SUM(H69:H158)</f>
        <v>394792.96000000008</v>
      </c>
      <c r="I68" s="37">
        <f t="shared" si="20"/>
        <v>320289.43999999994</v>
      </c>
      <c r="J68" s="38">
        <f t="shared" si="20"/>
        <v>16021</v>
      </c>
      <c r="K68" s="37">
        <f t="shared" si="20"/>
        <v>2406428123.9100008</v>
      </c>
      <c r="L68" s="37">
        <f t="shared" si="20"/>
        <v>0</v>
      </c>
      <c r="M68" s="37">
        <f t="shared" si="20"/>
        <v>483040407.53000003</v>
      </c>
      <c r="N68" s="37">
        <f t="shared" si="20"/>
        <v>0</v>
      </c>
      <c r="O68" s="37">
        <f t="shared" si="20"/>
        <v>1923387716.3800006</v>
      </c>
      <c r="P68" s="37">
        <f t="shared" si="1"/>
        <v>7513.2921145011878</v>
      </c>
      <c r="Q68" s="37">
        <f>MAX(Q69:Q158)</f>
        <v>313114.98</v>
      </c>
      <c r="R68" s="36" t="s">
        <v>31</v>
      </c>
    </row>
    <row r="69" spans="1:18" ht="24.95" customHeight="1" x14ac:dyDescent="0.25">
      <c r="A69" s="40">
        <v>43</v>
      </c>
      <c r="B69" s="47" t="s">
        <v>89</v>
      </c>
      <c r="C69" s="42">
        <v>1951</v>
      </c>
      <c r="D69" s="42"/>
      <c r="E69" s="22" t="s">
        <v>36</v>
      </c>
      <c r="F69" s="42">
        <v>3</v>
      </c>
      <c r="G69" s="42">
        <v>3</v>
      </c>
      <c r="H69" s="43">
        <v>2030.71</v>
      </c>
      <c r="I69" s="43">
        <v>1758.33</v>
      </c>
      <c r="J69" s="44">
        <v>81</v>
      </c>
      <c r="K69" s="43">
        <f>'прил 2'!C64</f>
        <v>29442625.350000001</v>
      </c>
      <c r="L69" s="43">
        <v>0</v>
      </c>
      <c r="M69" s="43">
        <v>3150953.65</v>
      </c>
      <c r="N69" s="43">
        <v>0</v>
      </c>
      <c r="O69" s="43">
        <f t="shared" ref="O69:O97" si="21">K69-L69-M69-N69</f>
        <v>26291671.700000003</v>
      </c>
      <c r="P69" s="43">
        <f t="shared" si="1"/>
        <v>16744.652795550326</v>
      </c>
      <c r="Q69" s="43">
        <v>25934.81</v>
      </c>
      <c r="R69" s="45" t="s">
        <v>37</v>
      </c>
    </row>
    <row r="70" spans="1:18" ht="24.95" customHeight="1" x14ac:dyDescent="0.25">
      <c r="A70" s="40">
        <v>44</v>
      </c>
      <c r="B70" s="41" t="s">
        <v>90</v>
      </c>
      <c r="C70" s="42">
        <v>1953</v>
      </c>
      <c r="D70" s="42"/>
      <c r="E70" s="22" t="s">
        <v>36</v>
      </c>
      <c r="F70" s="42">
        <v>3</v>
      </c>
      <c r="G70" s="42">
        <v>3</v>
      </c>
      <c r="H70" s="43">
        <v>2276.1999999999998</v>
      </c>
      <c r="I70" s="43">
        <v>1855.3</v>
      </c>
      <c r="J70" s="44">
        <v>69</v>
      </c>
      <c r="K70" s="43">
        <f>'прил 2'!C65</f>
        <v>5630055.1600000011</v>
      </c>
      <c r="L70" s="43">
        <v>0</v>
      </c>
      <c r="M70" s="43">
        <v>1079300.5900000001</v>
      </c>
      <c r="N70" s="43">
        <v>0</v>
      </c>
      <c r="O70" s="43">
        <f t="shared" si="21"/>
        <v>4550754.5700000012</v>
      </c>
      <c r="P70" s="43">
        <f t="shared" si="1"/>
        <v>3034.5793995580234</v>
      </c>
      <c r="Q70" s="43">
        <v>10792.81</v>
      </c>
      <c r="R70" s="45" t="s">
        <v>37</v>
      </c>
    </row>
    <row r="71" spans="1:18" ht="24.95" customHeight="1" x14ac:dyDescent="0.25">
      <c r="A71" s="40">
        <v>45</v>
      </c>
      <c r="B71" s="41" t="s">
        <v>91</v>
      </c>
      <c r="C71" s="42">
        <v>1955</v>
      </c>
      <c r="D71" s="42"/>
      <c r="E71" s="22" t="s">
        <v>36</v>
      </c>
      <c r="F71" s="42">
        <v>2</v>
      </c>
      <c r="G71" s="42">
        <v>1</v>
      </c>
      <c r="H71" s="43">
        <v>461.34</v>
      </c>
      <c r="I71" s="43">
        <v>419.4</v>
      </c>
      <c r="J71" s="44">
        <v>25</v>
      </c>
      <c r="K71" s="43">
        <f>'прил 2'!C66</f>
        <v>536754.07999999996</v>
      </c>
      <c r="L71" s="43">
        <v>0</v>
      </c>
      <c r="M71" s="43">
        <v>102897.57</v>
      </c>
      <c r="N71" s="43">
        <v>0</v>
      </c>
      <c r="O71" s="43">
        <f t="shared" si="21"/>
        <v>433856.50999999995</v>
      </c>
      <c r="P71" s="43">
        <f t="shared" si="1"/>
        <v>1279.8142107773008</v>
      </c>
      <c r="Q71" s="43">
        <v>5649.81</v>
      </c>
      <c r="R71" s="45" t="s">
        <v>37</v>
      </c>
    </row>
    <row r="72" spans="1:18" ht="24.95" customHeight="1" x14ac:dyDescent="0.25">
      <c r="A72" s="40">
        <v>46</v>
      </c>
      <c r="B72" s="41" t="s">
        <v>92</v>
      </c>
      <c r="C72" s="42">
        <v>1955</v>
      </c>
      <c r="D72" s="42"/>
      <c r="E72" s="22" t="s">
        <v>36</v>
      </c>
      <c r="F72" s="42">
        <v>3</v>
      </c>
      <c r="G72" s="42">
        <v>4</v>
      </c>
      <c r="H72" s="43">
        <v>6803.2</v>
      </c>
      <c r="I72" s="43">
        <v>2400.1999999999998</v>
      </c>
      <c r="J72" s="44">
        <v>160</v>
      </c>
      <c r="K72" s="43">
        <f>'прил 2'!C67</f>
        <v>3544961.95</v>
      </c>
      <c r="L72" s="43">
        <v>0</v>
      </c>
      <c r="M72" s="43">
        <v>679581.18</v>
      </c>
      <c r="N72" s="43">
        <v>0</v>
      </c>
      <c r="O72" s="43">
        <f t="shared" si="21"/>
        <v>2865380.77</v>
      </c>
      <c r="P72" s="43">
        <f t="shared" si="1"/>
        <v>1476.9444004666279</v>
      </c>
      <c r="Q72" s="43">
        <v>5220.8100000000004</v>
      </c>
      <c r="R72" s="45" t="s">
        <v>37</v>
      </c>
    </row>
    <row r="73" spans="1:18" ht="24.95" customHeight="1" x14ac:dyDescent="0.25">
      <c r="A73" s="40">
        <v>47</v>
      </c>
      <c r="B73" s="41" t="s">
        <v>93</v>
      </c>
      <c r="C73" s="42">
        <v>1957</v>
      </c>
      <c r="D73" s="42"/>
      <c r="E73" s="22" t="s">
        <v>36</v>
      </c>
      <c r="F73" s="42">
        <v>4</v>
      </c>
      <c r="G73" s="42">
        <v>4</v>
      </c>
      <c r="H73" s="43">
        <v>2687</v>
      </c>
      <c r="I73" s="43">
        <v>2382</v>
      </c>
      <c r="J73" s="44">
        <v>127</v>
      </c>
      <c r="K73" s="43">
        <f>'прил 2'!C68</f>
        <v>1644690.96</v>
      </c>
      <c r="L73" s="43">
        <v>0</v>
      </c>
      <c r="M73" s="43">
        <v>315292.81</v>
      </c>
      <c r="N73" s="43">
        <v>0</v>
      </c>
      <c r="O73" s="43">
        <f t="shared" si="21"/>
        <v>1329398.1499999999</v>
      </c>
      <c r="P73" s="43">
        <f t="shared" si="1"/>
        <v>690.46639798488661</v>
      </c>
      <c r="Q73" s="43">
        <v>2084.88</v>
      </c>
      <c r="R73" s="45" t="s">
        <v>37</v>
      </c>
    </row>
    <row r="74" spans="1:18" ht="24.95" customHeight="1" x14ac:dyDescent="0.25">
      <c r="A74" s="40">
        <v>48</v>
      </c>
      <c r="B74" s="41" t="s">
        <v>94</v>
      </c>
      <c r="C74" s="42">
        <v>1957</v>
      </c>
      <c r="D74" s="42"/>
      <c r="E74" s="22" t="s">
        <v>36</v>
      </c>
      <c r="F74" s="42">
        <v>3</v>
      </c>
      <c r="G74" s="42">
        <v>4</v>
      </c>
      <c r="H74" s="43">
        <v>2491.6999999999998</v>
      </c>
      <c r="I74" s="43">
        <v>1951.8</v>
      </c>
      <c r="J74" s="44">
        <v>86</v>
      </c>
      <c r="K74" s="43">
        <f>'прил 2'!C69</f>
        <v>11755928.74</v>
      </c>
      <c r="L74" s="43">
        <v>0</v>
      </c>
      <c r="M74" s="43">
        <v>1430858.77</v>
      </c>
      <c r="N74" s="43">
        <v>0</v>
      </c>
      <c r="O74" s="43">
        <f t="shared" si="21"/>
        <v>10325069.970000001</v>
      </c>
      <c r="P74" s="43">
        <f t="shared" si="1"/>
        <v>6023.1216005738297</v>
      </c>
      <c r="Q74" s="43">
        <v>10083.81</v>
      </c>
      <c r="R74" s="45" t="s">
        <v>37</v>
      </c>
    </row>
    <row r="75" spans="1:18" ht="24.95" customHeight="1" x14ac:dyDescent="0.25">
      <c r="A75" s="40">
        <v>49</v>
      </c>
      <c r="B75" s="41" t="s">
        <v>95</v>
      </c>
      <c r="C75" s="42">
        <v>1958</v>
      </c>
      <c r="D75" s="42"/>
      <c r="E75" s="22" t="s">
        <v>36</v>
      </c>
      <c r="F75" s="42">
        <v>5</v>
      </c>
      <c r="G75" s="42">
        <v>8</v>
      </c>
      <c r="H75" s="43">
        <v>10670</v>
      </c>
      <c r="I75" s="43">
        <v>9716.7800000000007</v>
      </c>
      <c r="J75" s="44">
        <v>386</v>
      </c>
      <c r="K75" s="43">
        <f>'прил 2'!C70</f>
        <v>6709110.1100000003</v>
      </c>
      <c r="L75" s="43">
        <v>0</v>
      </c>
      <c r="M75" s="43">
        <v>1286159.06</v>
      </c>
      <c r="N75" s="43">
        <v>0</v>
      </c>
      <c r="O75" s="43">
        <f t="shared" si="21"/>
        <v>5422951.0500000007</v>
      </c>
      <c r="P75" s="43">
        <f t="shared" si="1"/>
        <v>690.46640039189936</v>
      </c>
      <c r="Q75" s="43">
        <v>2084.88</v>
      </c>
      <c r="R75" s="45" t="s">
        <v>37</v>
      </c>
    </row>
    <row r="76" spans="1:18" ht="24.95" customHeight="1" x14ac:dyDescent="0.25">
      <c r="A76" s="40">
        <v>50</v>
      </c>
      <c r="B76" s="41" t="s">
        <v>96</v>
      </c>
      <c r="C76" s="42">
        <v>1959</v>
      </c>
      <c r="D76" s="42"/>
      <c r="E76" s="22" t="s">
        <v>36</v>
      </c>
      <c r="F76" s="42">
        <v>2</v>
      </c>
      <c r="G76" s="42">
        <v>2</v>
      </c>
      <c r="H76" s="43">
        <v>669.02</v>
      </c>
      <c r="I76" s="43">
        <v>608.20000000000005</v>
      </c>
      <c r="J76" s="44">
        <v>36</v>
      </c>
      <c r="K76" s="43">
        <f>'прил 2'!C71</f>
        <v>12919914.630000001</v>
      </c>
      <c r="L76" s="43">
        <v>0</v>
      </c>
      <c r="M76" s="43">
        <v>1219115.17</v>
      </c>
      <c r="N76" s="43">
        <v>0</v>
      </c>
      <c r="O76" s="43">
        <f t="shared" si="21"/>
        <v>11700799.460000001</v>
      </c>
      <c r="P76" s="43">
        <f t="shared" si="1"/>
        <v>21242.871802038804</v>
      </c>
      <c r="Q76" s="43">
        <v>33893.81</v>
      </c>
      <c r="R76" s="45" t="s">
        <v>37</v>
      </c>
    </row>
    <row r="77" spans="1:18" ht="24.95" customHeight="1" x14ac:dyDescent="0.25">
      <c r="A77" s="40">
        <v>51</v>
      </c>
      <c r="B77" s="41" t="s">
        <v>97</v>
      </c>
      <c r="C77" s="42">
        <v>1960</v>
      </c>
      <c r="D77" s="42"/>
      <c r="E77" s="22" t="s">
        <v>36</v>
      </c>
      <c r="F77" s="42">
        <v>4</v>
      </c>
      <c r="G77" s="42">
        <v>2</v>
      </c>
      <c r="H77" s="43">
        <v>1732.6</v>
      </c>
      <c r="I77" s="43">
        <v>1267.8</v>
      </c>
      <c r="J77" s="44">
        <v>68</v>
      </c>
      <c r="K77" s="43">
        <f>'прил 2'!C72</f>
        <v>6651518.5300000003</v>
      </c>
      <c r="L77" s="43">
        <v>0</v>
      </c>
      <c r="M77" s="43">
        <v>1015064.12</v>
      </c>
      <c r="N77" s="43">
        <v>0</v>
      </c>
      <c r="O77" s="43">
        <f t="shared" si="21"/>
        <v>5636454.4100000001</v>
      </c>
      <c r="P77" s="43">
        <f t="shared" si="1"/>
        <v>5246.5045985171164</v>
      </c>
      <c r="Q77" s="43">
        <v>8079.88</v>
      </c>
      <c r="R77" s="45" t="s">
        <v>37</v>
      </c>
    </row>
    <row r="78" spans="1:18" ht="24.95" customHeight="1" x14ac:dyDescent="0.25">
      <c r="A78" s="40">
        <v>52</v>
      </c>
      <c r="B78" s="41" t="s">
        <v>98</v>
      </c>
      <c r="C78" s="42">
        <v>1960</v>
      </c>
      <c r="D78" s="42"/>
      <c r="E78" s="22" t="s">
        <v>36</v>
      </c>
      <c r="F78" s="42">
        <v>4</v>
      </c>
      <c r="G78" s="42">
        <v>3</v>
      </c>
      <c r="H78" s="43">
        <v>3435.7</v>
      </c>
      <c r="I78" s="43">
        <v>3096.2</v>
      </c>
      <c r="J78" s="44">
        <v>134</v>
      </c>
      <c r="K78" s="43">
        <f>'прил 2'!C73</f>
        <v>2137822.0699999998</v>
      </c>
      <c r="L78" s="43">
        <v>0</v>
      </c>
      <c r="M78" s="43">
        <v>409827.71</v>
      </c>
      <c r="N78" s="43">
        <v>0</v>
      </c>
      <c r="O78" s="43">
        <f t="shared" si="21"/>
        <v>1727994.3599999999</v>
      </c>
      <c r="P78" s="43">
        <f t="shared" si="1"/>
        <v>690.46640074930554</v>
      </c>
      <c r="Q78" s="43">
        <v>2084.88</v>
      </c>
      <c r="R78" s="45" t="s">
        <v>37</v>
      </c>
    </row>
    <row r="79" spans="1:18" ht="24.95" customHeight="1" x14ac:dyDescent="0.25">
      <c r="A79" s="40">
        <v>53</v>
      </c>
      <c r="B79" s="41" t="s">
        <v>99</v>
      </c>
      <c r="C79" s="42">
        <v>1960</v>
      </c>
      <c r="D79" s="42"/>
      <c r="E79" s="22" t="s">
        <v>36</v>
      </c>
      <c r="F79" s="42">
        <v>3</v>
      </c>
      <c r="G79" s="42">
        <v>4</v>
      </c>
      <c r="H79" s="43">
        <v>2348.1999999999998</v>
      </c>
      <c r="I79" s="43">
        <v>2050.5</v>
      </c>
      <c r="J79" s="44">
        <v>94</v>
      </c>
      <c r="K79" s="43">
        <f>'прил 2'!C74</f>
        <v>34879449.549999997</v>
      </c>
      <c r="L79" s="43">
        <v>0</v>
      </c>
      <c r="M79" s="43">
        <v>3778916.62</v>
      </c>
      <c r="N79" s="43">
        <v>0</v>
      </c>
      <c r="O79" s="43">
        <f t="shared" si="21"/>
        <v>31100532.929999996</v>
      </c>
      <c r="P79" s="43">
        <f t="shared" si="1"/>
        <v>17010.216800780297</v>
      </c>
      <c r="Q79" s="43">
        <v>26510.81</v>
      </c>
      <c r="R79" s="45" t="s">
        <v>37</v>
      </c>
    </row>
    <row r="80" spans="1:18" ht="24.95" customHeight="1" x14ac:dyDescent="0.25">
      <c r="A80" s="40">
        <v>54</v>
      </c>
      <c r="B80" s="41" t="s">
        <v>100</v>
      </c>
      <c r="C80" s="42">
        <v>1960</v>
      </c>
      <c r="D80" s="42"/>
      <c r="E80" s="22" t="s">
        <v>41</v>
      </c>
      <c r="F80" s="42">
        <v>2</v>
      </c>
      <c r="G80" s="42">
        <v>2</v>
      </c>
      <c r="H80" s="43">
        <v>812.5</v>
      </c>
      <c r="I80" s="43">
        <v>738.63</v>
      </c>
      <c r="J80" s="44">
        <v>37</v>
      </c>
      <c r="K80" s="43">
        <f>'прил 2'!C75</f>
        <v>16589910.92</v>
      </c>
      <c r="L80" s="43">
        <v>0</v>
      </c>
      <c r="M80" s="43">
        <v>1652954.09</v>
      </c>
      <c r="N80" s="43">
        <v>0</v>
      </c>
      <c r="O80" s="43">
        <f t="shared" si="21"/>
        <v>14936956.83</v>
      </c>
      <c r="P80" s="43">
        <f t="shared" ref="P80:P97" si="22">K80/I80</f>
        <v>22460.380596509756</v>
      </c>
      <c r="Q80" s="43">
        <v>37296.81</v>
      </c>
      <c r="R80" s="45" t="s">
        <v>37</v>
      </c>
    </row>
    <row r="81" spans="1:18" ht="24.95" customHeight="1" x14ac:dyDescent="0.25">
      <c r="A81" s="40">
        <v>55</v>
      </c>
      <c r="B81" s="41" t="s">
        <v>101</v>
      </c>
      <c r="C81" s="42">
        <v>1961</v>
      </c>
      <c r="D81" s="42"/>
      <c r="E81" s="22" t="s">
        <v>36</v>
      </c>
      <c r="F81" s="42">
        <v>4</v>
      </c>
      <c r="G81" s="42">
        <v>4</v>
      </c>
      <c r="H81" s="43">
        <v>3000.91</v>
      </c>
      <c r="I81" s="43">
        <v>2814.4</v>
      </c>
      <c r="J81" s="44">
        <v>146</v>
      </c>
      <c r="K81" s="43">
        <f>'прил 2'!C76</f>
        <v>1943248.64</v>
      </c>
      <c r="L81" s="43">
        <v>0</v>
      </c>
      <c r="M81" s="43">
        <v>372527.33</v>
      </c>
      <c r="N81" s="43">
        <v>0</v>
      </c>
      <c r="O81" s="43">
        <f t="shared" si="21"/>
        <v>1570721.3099999998</v>
      </c>
      <c r="P81" s="43">
        <f t="shared" si="22"/>
        <v>690.46640136441158</v>
      </c>
      <c r="Q81" s="43">
        <v>2084.88</v>
      </c>
      <c r="R81" s="45" t="s">
        <v>37</v>
      </c>
    </row>
    <row r="82" spans="1:18" ht="24.95" customHeight="1" x14ac:dyDescent="0.25">
      <c r="A82" s="40">
        <v>56</v>
      </c>
      <c r="B82" s="41" t="s">
        <v>102</v>
      </c>
      <c r="C82" s="42">
        <v>1961</v>
      </c>
      <c r="D82" s="42"/>
      <c r="E82" s="22" t="s">
        <v>41</v>
      </c>
      <c r="F82" s="42">
        <v>2</v>
      </c>
      <c r="G82" s="42">
        <v>2</v>
      </c>
      <c r="H82" s="43">
        <v>747.9</v>
      </c>
      <c r="I82" s="43">
        <v>692.5</v>
      </c>
      <c r="J82" s="44">
        <v>35</v>
      </c>
      <c r="K82" s="43">
        <f>'прил 2'!C77</f>
        <v>13824417.390000001</v>
      </c>
      <c r="L82" s="43">
        <v>0</v>
      </c>
      <c r="M82" s="43">
        <v>1218190.3</v>
      </c>
      <c r="N82" s="43">
        <v>0</v>
      </c>
      <c r="O82" s="43">
        <f t="shared" si="21"/>
        <v>12606227.09</v>
      </c>
      <c r="P82" s="43">
        <f t="shared" si="22"/>
        <v>19963.057602888086</v>
      </c>
      <c r="Q82" s="43">
        <v>29837.81</v>
      </c>
      <c r="R82" s="45" t="s">
        <v>37</v>
      </c>
    </row>
    <row r="83" spans="1:18" ht="24.95" customHeight="1" x14ac:dyDescent="0.25">
      <c r="A83" s="40">
        <v>57</v>
      </c>
      <c r="B83" s="41" t="s">
        <v>103</v>
      </c>
      <c r="C83" s="42">
        <v>1962</v>
      </c>
      <c r="D83" s="42"/>
      <c r="E83" s="22" t="s">
        <v>36</v>
      </c>
      <c r="F83" s="42">
        <v>5</v>
      </c>
      <c r="G83" s="42">
        <v>6</v>
      </c>
      <c r="H83" s="43">
        <v>7308.84</v>
      </c>
      <c r="I83" s="43">
        <v>6685.4</v>
      </c>
      <c r="J83" s="44">
        <v>239</v>
      </c>
      <c r="K83" s="43">
        <f>'прил 2'!C78</f>
        <v>4616044.07</v>
      </c>
      <c r="L83" s="43">
        <v>0</v>
      </c>
      <c r="M83" s="43">
        <v>884911.24</v>
      </c>
      <c r="N83" s="43">
        <v>0</v>
      </c>
      <c r="O83" s="43">
        <f t="shared" si="21"/>
        <v>3731132.83</v>
      </c>
      <c r="P83" s="43">
        <f t="shared" si="22"/>
        <v>690.46639991623545</v>
      </c>
      <c r="Q83" s="43">
        <v>2084.88</v>
      </c>
      <c r="R83" s="45" t="s">
        <v>37</v>
      </c>
    </row>
    <row r="84" spans="1:18" ht="24.95" customHeight="1" x14ac:dyDescent="0.25">
      <c r="A84" s="40">
        <v>58</v>
      </c>
      <c r="B84" s="41" t="s">
        <v>104</v>
      </c>
      <c r="C84" s="42">
        <v>1962</v>
      </c>
      <c r="D84" s="42"/>
      <c r="E84" s="22" t="s">
        <v>36</v>
      </c>
      <c r="F84" s="42">
        <v>5</v>
      </c>
      <c r="G84" s="42">
        <v>4</v>
      </c>
      <c r="H84" s="43">
        <v>3483.6</v>
      </c>
      <c r="I84" s="43">
        <v>3175.2</v>
      </c>
      <c r="J84" s="44">
        <v>158</v>
      </c>
      <c r="K84" s="43">
        <f>'прил 2'!C79</f>
        <v>2192368.91</v>
      </c>
      <c r="L84" s="43">
        <v>0</v>
      </c>
      <c r="M84" s="43">
        <v>420284.52</v>
      </c>
      <c r="N84" s="43">
        <v>0</v>
      </c>
      <c r="O84" s="43">
        <f t="shared" si="21"/>
        <v>1772084.3900000001</v>
      </c>
      <c r="P84" s="43">
        <f t="shared" si="22"/>
        <v>690.46639896699435</v>
      </c>
      <c r="Q84" s="43">
        <v>2084.88</v>
      </c>
      <c r="R84" s="45" t="s">
        <v>37</v>
      </c>
    </row>
    <row r="85" spans="1:18" ht="24.95" customHeight="1" x14ac:dyDescent="0.25">
      <c r="A85" s="40">
        <v>59</v>
      </c>
      <c r="B85" s="41" t="s">
        <v>105</v>
      </c>
      <c r="C85" s="42">
        <v>1962</v>
      </c>
      <c r="D85" s="42"/>
      <c r="E85" s="22" t="s">
        <v>36</v>
      </c>
      <c r="F85" s="42">
        <v>2</v>
      </c>
      <c r="G85" s="42">
        <v>1</v>
      </c>
      <c r="H85" s="43">
        <v>298.76</v>
      </c>
      <c r="I85" s="43">
        <v>271.60000000000002</v>
      </c>
      <c r="J85" s="44">
        <v>21</v>
      </c>
      <c r="K85" s="43">
        <f>'прил 2'!C80</f>
        <v>2460071.59</v>
      </c>
      <c r="L85" s="43">
        <v>0</v>
      </c>
      <c r="M85" s="43">
        <v>357109.5</v>
      </c>
      <c r="N85" s="43">
        <v>0</v>
      </c>
      <c r="O85" s="43">
        <f t="shared" si="21"/>
        <v>2102962.09</v>
      </c>
      <c r="P85" s="43">
        <f t="shared" si="22"/>
        <v>9057.7009941089818</v>
      </c>
      <c r="Q85" s="43">
        <v>19282.810000000001</v>
      </c>
      <c r="R85" s="45" t="s">
        <v>37</v>
      </c>
    </row>
    <row r="86" spans="1:18" ht="24.95" customHeight="1" x14ac:dyDescent="0.25">
      <c r="A86" s="40">
        <v>60</v>
      </c>
      <c r="B86" s="47" t="s">
        <v>106</v>
      </c>
      <c r="C86" s="42">
        <v>2001</v>
      </c>
      <c r="D86" s="42"/>
      <c r="E86" s="22" t="s">
        <v>36</v>
      </c>
      <c r="F86" s="42">
        <v>10</v>
      </c>
      <c r="G86" s="42">
        <v>3</v>
      </c>
      <c r="H86" s="43">
        <v>8198.52</v>
      </c>
      <c r="I86" s="43">
        <v>7214.71</v>
      </c>
      <c r="J86" s="44">
        <v>235</v>
      </c>
      <c r="K86" s="43">
        <f>'прил 2'!C81</f>
        <v>11194493.130000001</v>
      </c>
      <c r="L86" s="43">
        <v>0</v>
      </c>
      <c r="M86" s="43">
        <v>10885053</v>
      </c>
      <c r="N86" s="43">
        <v>0</v>
      </c>
      <c r="O86" s="43">
        <f t="shared" si="21"/>
        <v>309440.13000000082</v>
      </c>
      <c r="P86" s="43">
        <f t="shared" si="22"/>
        <v>1551.6206652796857</v>
      </c>
      <c r="Q86" s="43">
        <v>235306.97</v>
      </c>
      <c r="R86" s="45" t="s">
        <v>37</v>
      </c>
    </row>
    <row r="87" spans="1:18" ht="24.95" customHeight="1" x14ac:dyDescent="0.25">
      <c r="A87" s="40">
        <v>61</v>
      </c>
      <c r="B87" s="41" t="s">
        <v>107</v>
      </c>
      <c r="C87" s="42">
        <v>1964</v>
      </c>
      <c r="D87" s="42"/>
      <c r="E87" s="22" t="s">
        <v>108</v>
      </c>
      <c r="F87" s="42">
        <v>5</v>
      </c>
      <c r="G87" s="42">
        <v>4</v>
      </c>
      <c r="H87" s="43">
        <v>4124</v>
      </c>
      <c r="I87" s="43">
        <v>3251.85</v>
      </c>
      <c r="J87" s="44">
        <v>184</v>
      </c>
      <c r="K87" s="43">
        <f>'прил 2'!C82</f>
        <v>16545678.809999999</v>
      </c>
      <c r="L87" s="43">
        <v>0</v>
      </c>
      <c r="M87" s="43">
        <v>2474974.12</v>
      </c>
      <c r="N87" s="43">
        <v>0</v>
      </c>
      <c r="O87" s="43">
        <f t="shared" si="21"/>
        <v>14070704.689999998</v>
      </c>
      <c r="P87" s="43">
        <f t="shared" si="22"/>
        <v>5088.0818026661746</v>
      </c>
      <c r="Q87" s="43">
        <v>8050.9</v>
      </c>
      <c r="R87" s="45" t="s">
        <v>37</v>
      </c>
    </row>
    <row r="88" spans="1:18" ht="24.95" customHeight="1" x14ac:dyDescent="0.25">
      <c r="A88" s="40">
        <v>62</v>
      </c>
      <c r="B88" s="41" t="s">
        <v>109</v>
      </c>
      <c r="C88" s="42">
        <v>1964</v>
      </c>
      <c r="D88" s="42"/>
      <c r="E88" s="22" t="s">
        <v>41</v>
      </c>
      <c r="F88" s="42">
        <v>5</v>
      </c>
      <c r="G88" s="42">
        <v>4</v>
      </c>
      <c r="H88" s="43">
        <v>4703.3</v>
      </c>
      <c r="I88" s="43">
        <v>3568</v>
      </c>
      <c r="J88" s="44">
        <v>166</v>
      </c>
      <c r="K88" s="43">
        <f>'прил 2'!C83</f>
        <v>58371652.939999998</v>
      </c>
      <c r="L88" s="43">
        <v>0</v>
      </c>
      <c r="M88" s="43">
        <v>9685179.7699999996</v>
      </c>
      <c r="N88" s="43">
        <v>0</v>
      </c>
      <c r="O88" s="43">
        <f t="shared" si="21"/>
        <v>48686473.170000002</v>
      </c>
      <c r="P88" s="43">
        <f t="shared" si="22"/>
        <v>16359.768200672645</v>
      </c>
      <c r="Q88" s="43">
        <v>30407.9</v>
      </c>
      <c r="R88" s="45" t="s">
        <v>37</v>
      </c>
    </row>
    <row r="89" spans="1:18" ht="24.95" customHeight="1" x14ac:dyDescent="0.25">
      <c r="A89" s="40">
        <v>63</v>
      </c>
      <c r="B89" s="41" t="s">
        <v>110</v>
      </c>
      <c r="C89" s="42">
        <v>1964</v>
      </c>
      <c r="D89" s="42"/>
      <c r="E89" s="22" t="s">
        <v>108</v>
      </c>
      <c r="F89" s="42">
        <v>5</v>
      </c>
      <c r="G89" s="42">
        <v>4</v>
      </c>
      <c r="H89" s="43">
        <v>4692.6000000000004</v>
      </c>
      <c r="I89" s="43">
        <v>4091.5</v>
      </c>
      <c r="J89" s="44">
        <v>162</v>
      </c>
      <c r="K89" s="43">
        <f>'прил 2'!C84</f>
        <v>21641161.130000003</v>
      </c>
      <c r="L89" s="43">
        <v>0</v>
      </c>
      <c r="M89" s="43">
        <v>3271853.93</v>
      </c>
      <c r="N89" s="43">
        <v>0</v>
      </c>
      <c r="O89" s="43">
        <f t="shared" si="21"/>
        <v>18369307.200000003</v>
      </c>
      <c r="P89" s="43">
        <f t="shared" si="22"/>
        <v>5289.2975999022374</v>
      </c>
      <c r="Q89" s="43">
        <v>8395.9</v>
      </c>
      <c r="R89" s="45" t="s">
        <v>37</v>
      </c>
    </row>
    <row r="90" spans="1:18" ht="24.95" customHeight="1" x14ac:dyDescent="0.25">
      <c r="A90" s="40">
        <v>64</v>
      </c>
      <c r="B90" s="41" t="s">
        <v>111</v>
      </c>
      <c r="C90" s="42">
        <v>1964</v>
      </c>
      <c r="D90" s="42"/>
      <c r="E90" s="22" t="s">
        <v>108</v>
      </c>
      <c r="F90" s="42">
        <v>5</v>
      </c>
      <c r="G90" s="42">
        <v>4</v>
      </c>
      <c r="H90" s="43">
        <v>4293.43</v>
      </c>
      <c r="I90" s="43">
        <v>3228.5</v>
      </c>
      <c r="J90" s="44">
        <v>173</v>
      </c>
      <c r="K90" s="43">
        <f>'прил 2'!C85</f>
        <v>49546302.450000003</v>
      </c>
      <c r="L90" s="43">
        <v>0</v>
      </c>
      <c r="M90" s="43">
        <v>8136520.0300000003</v>
      </c>
      <c r="N90" s="43">
        <v>0</v>
      </c>
      <c r="O90" s="43">
        <f t="shared" si="21"/>
        <v>41409782.420000002</v>
      </c>
      <c r="P90" s="43">
        <f t="shared" si="22"/>
        <v>15346.539399101752</v>
      </c>
      <c r="Q90" s="43">
        <v>28215.9</v>
      </c>
      <c r="R90" s="45" t="s">
        <v>37</v>
      </c>
    </row>
    <row r="91" spans="1:18" ht="24.95" customHeight="1" x14ac:dyDescent="0.25">
      <c r="A91" s="40">
        <v>65</v>
      </c>
      <c r="B91" s="41" t="s">
        <v>112</v>
      </c>
      <c r="C91" s="42">
        <v>1964</v>
      </c>
      <c r="D91" s="42"/>
      <c r="E91" s="22" t="s">
        <v>108</v>
      </c>
      <c r="F91" s="42">
        <v>5</v>
      </c>
      <c r="G91" s="42">
        <v>4</v>
      </c>
      <c r="H91" s="43">
        <v>4182.2</v>
      </c>
      <c r="I91" s="43">
        <v>3418.61</v>
      </c>
      <c r="J91" s="44">
        <v>183</v>
      </c>
      <c r="K91" s="43">
        <f>'прил 2'!C86</f>
        <v>55927667.18</v>
      </c>
      <c r="L91" s="43">
        <v>0</v>
      </c>
      <c r="M91" s="43">
        <v>9279667.1500000004</v>
      </c>
      <c r="N91" s="43">
        <v>0</v>
      </c>
      <c r="O91" s="43">
        <f t="shared" si="21"/>
        <v>46648000.030000001</v>
      </c>
      <c r="P91" s="43">
        <f t="shared" si="22"/>
        <v>16359.768204036143</v>
      </c>
      <c r="Q91" s="43">
        <v>30407.9</v>
      </c>
      <c r="R91" s="45" t="s">
        <v>37</v>
      </c>
    </row>
    <row r="92" spans="1:18" ht="24.95" customHeight="1" x14ac:dyDescent="0.25">
      <c r="A92" s="40">
        <v>66</v>
      </c>
      <c r="B92" s="41" t="s">
        <v>113</v>
      </c>
      <c r="C92" s="42">
        <v>1964</v>
      </c>
      <c r="D92" s="42"/>
      <c r="E92" s="22" t="s">
        <v>36</v>
      </c>
      <c r="F92" s="42">
        <v>5</v>
      </c>
      <c r="G92" s="42">
        <v>4</v>
      </c>
      <c r="H92" s="43">
        <v>3542.3</v>
      </c>
      <c r="I92" s="43">
        <v>3147.2</v>
      </c>
      <c r="J92" s="44">
        <v>163</v>
      </c>
      <c r="K92" s="43">
        <f>'прил 2'!C87</f>
        <v>51487462.479999997</v>
      </c>
      <c r="L92" s="43">
        <v>0</v>
      </c>
      <c r="M92" s="43">
        <v>8542936.5899999999</v>
      </c>
      <c r="N92" s="43">
        <v>0</v>
      </c>
      <c r="O92" s="43">
        <f t="shared" si="21"/>
        <v>42944525.890000001</v>
      </c>
      <c r="P92" s="43">
        <f t="shared" si="22"/>
        <v>16359.768200305032</v>
      </c>
      <c r="Q92" s="43">
        <v>30407.9</v>
      </c>
      <c r="R92" s="45" t="s">
        <v>37</v>
      </c>
    </row>
    <row r="93" spans="1:18" ht="24.95" customHeight="1" x14ac:dyDescent="0.25">
      <c r="A93" s="40">
        <v>67</v>
      </c>
      <c r="B93" s="41" t="s">
        <v>114</v>
      </c>
      <c r="C93" s="42">
        <v>1964</v>
      </c>
      <c r="D93" s="42"/>
      <c r="E93" s="22" t="s">
        <v>108</v>
      </c>
      <c r="F93" s="42">
        <v>5</v>
      </c>
      <c r="G93" s="42">
        <v>4</v>
      </c>
      <c r="H93" s="43">
        <v>4345.8</v>
      </c>
      <c r="I93" s="43">
        <v>3244.5</v>
      </c>
      <c r="J93" s="44">
        <v>160</v>
      </c>
      <c r="K93" s="43">
        <f>'прил 2'!C88</f>
        <v>57746481.170000002</v>
      </c>
      <c r="L93" s="43">
        <v>0</v>
      </c>
      <c r="M93" s="43">
        <v>8807053.1799999997</v>
      </c>
      <c r="N93" s="43">
        <v>0</v>
      </c>
      <c r="O93" s="43">
        <f t="shared" si="21"/>
        <v>48939427.990000002</v>
      </c>
      <c r="P93" s="43">
        <f t="shared" si="22"/>
        <v>17798.268198489754</v>
      </c>
      <c r="Q93" s="43">
        <v>32506.880000000001</v>
      </c>
      <c r="R93" s="45" t="s">
        <v>37</v>
      </c>
    </row>
    <row r="94" spans="1:18" ht="24.95" customHeight="1" x14ac:dyDescent="0.25">
      <c r="A94" s="40">
        <v>68</v>
      </c>
      <c r="B94" s="41" t="s">
        <v>115</v>
      </c>
      <c r="C94" s="42">
        <v>1964</v>
      </c>
      <c r="D94" s="42"/>
      <c r="E94" s="22" t="s">
        <v>108</v>
      </c>
      <c r="F94" s="42">
        <v>5</v>
      </c>
      <c r="G94" s="42">
        <v>4</v>
      </c>
      <c r="H94" s="43">
        <v>4175.1000000000004</v>
      </c>
      <c r="I94" s="43">
        <v>3234.1</v>
      </c>
      <c r="J94" s="44">
        <v>159</v>
      </c>
      <c r="K94" s="43">
        <f>'прил 2'!C89</f>
        <v>52909126.340000011</v>
      </c>
      <c r="L94" s="43">
        <v>0</v>
      </c>
      <c r="M94" s="43">
        <v>8778822.8399999999</v>
      </c>
      <c r="N94" s="43">
        <v>0</v>
      </c>
      <c r="O94" s="43">
        <f t="shared" si="21"/>
        <v>44130303.500000015</v>
      </c>
      <c r="P94" s="43">
        <f t="shared" si="22"/>
        <v>16359.768201354322</v>
      </c>
      <c r="Q94" s="43">
        <v>30407.9</v>
      </c>
      <c r="R94" s="45" t="s">
        <v>37</v>
      </c>
    </row>
    <row r="95" spans="1:18" ht="24.95" customHeight="1" x14ac:dyDescent="0.25">
      <c r="A95" s="40">
        <v>69</v>
      </c>
      <c r="B95" s="41" t="s">
        <v>116</v>
      </c>
      <c r="C95" s="42">
        <v>1964</v>
      </c>
      <c r="D95" s="42"/>
      <c r="E95" s="22" t="s">
        <v>108</v>
      </c>
      <c r="F95" s="42">
        <v>5</v>
      </c>
      <c r="G95" s="42">
        <v>4</v>
      </c>
      <c r="H95" s="43">
        <v>3517.4</v>
      </c>
      <c r="I95" s="43">
        <v>3228.8</v>
      </c>
      <c r="J95" s="44">
        <v>154</v>
      </c>
      <c r="K95" s="43">
        <f>'прил 2'!C90</f>
        <v>12295285.25</v>
      </c>
      <c r="L95" s="43">
        <v>0</v>
      </c>
      <c r="M95" s="43">
        <v>2585138.84</v>
      </c>
      <c r="N95" s="43">
        <v>0</v>
      </c>
      <c r="O95" s="43">
        <f t="shared" si="21"/>
        <v>9710146.4100000001</v>
      </c>
      <c r="P95" s="43">
        <f t="shared" si="22"/>
        <v>3808.0045992319124</v>
      </c>
      <c r="Q95" s="43">
        <v>5980.9</v>
      </c>
      <c r="R95" s="45" t="s">
        <v>37</v>
      </c>
    </row>
    <row r="96" spans="1:18" ht="24.95" customHeight="1" x14ac:dyDescent="0.25">
      <c r="A96" s="40">
        <v>70</v>
      </c>
      <c r="B96" s="41" t="s">
        <v>117</v>
      </c>
      <c r="C96" s="42">
        <v>1964</v>
      </c>
      <c r="D96" s="42"/>
      <c r="E96" s="22" t="s">
        <v>36</v>
      </c>
      <c r="F96" s="42">
        <v>5</v>
      </c>
      <c r="G96" s="42">
        <v>4</v>
      </c>
      <c r="H96" s="43">
        <v>3442.6</v>
      </c>
      <c r="I96" s="43">
        <v>3182.1</v>
      </c>
      <c r="J96" s="44">
        <v>178</v>
      </c>
      <c r="K96" s="43">
        <f>'прил 2'!C91</f>
        <v>52058418.390000008</v>
      </c>
      <c r="L96" s="43">
        <v>0</v>
      </c>
      <c r="M96" s="43">
        <v>8637671.1099999994</v>
      </c>
      <c r="N96" s="43">
        <v>0</v>
      </c>
      <c r="O96" s="43">
        <f t="shared" si="21"/>
        <v>43420747.280000009</v>
      </c>
      <c r="P96" s="43">
        <f t="shared" si="22"/>
        <v>16359.768200245124</v>
      </c>
      <c r="Q96" s="43">
        <v>30407.9</v>
      </c>
      <c r="R96" s="45" t="s">
        <v>37</v>
      </c>
    </row>
    <row r="97" spans="1:18" ht="24.95" customHeight="1" x14ac:dyDescent="0.25">
      <c r="A97" s="40">
        <v>71</v>
      </c>
      <c r="B97" s="41" t="s">
        <v>118</v>
      </c>
      <c r="C97" s="42">
        <v>1964</v>
      </c>
      <c r="D97" s="42"/>
      <c r="E97" s="22" t="s">
        <v>36</v>
      </c>
      <c r="F97" s="42">
        <v>5</v>
      </c>
      <c r="G97" s="42">
        <v>4</v>
      </c>
      <c r="H97" s="43">
        <v>3420.6</v>
      </c>
      <c r="I97" s="43">
        <v>3201.51</v>
      </c>
      <c r="J97" s="44">
        <v>176</v>
      </c>
      <c r="K97" s="43">
        <f>'прил 2'!C92</f>
        <v>52375961.5</v>
      </c>
      <c r="L97" s="43">
        <v>0</v>
      </c>
      <c r="M97" s="43">
        <v>8690358.7100000009</v>
      </c>
      <c r="N97" s="43">
        <v>0</v>
      </c>
      <c r="O97" s="43">
        <f t="shared" si="21"/>
        <v>43685602.789999999</v>
      </c>
      <c r="P97" s="43">
        <f t="shared" si="22"/>
        <v>16359.768203129148</v>
      </c>
      <c r="Q97" s="43">
        <v>30407.9</v>
      </c>
      <c r="R97" s="45" t="s">
        <v>37</v>
      </c>
    </row>
    <row r="98" spans="1:18" ht="24.95" customHeight="1" x14ac:dyDescent="0.25">
      <c r="A98" s="40">
        <v>72</v>
      </c>
      <c r="B98" s="41" t="s">
        <v>119</v>
      </c>
      <c r="C98" s="42">
        <v>1964</v>
      </c>
      <c r="D98" s="42"/>
      <c r="E98" s="22" t="s">
        <v>36</v>
      </c>
      <c r="F98" s="42">
        <v>5</v>
      </c>
      <c r="G98" s="42">
        <v>4</v>
      </c>
      <c r="H98" s="43">
        <v>3437.2</v>
      </c>
      <c r="I98" s="43">
        <v>3174.7</v>
      </c>
      <c r="J98" s="44">
        <v>172</v>
      </c>
      <c r="K98" s="43">
        <f>'прил 2'!C93</f>
        <v>51937356.100000001</v>
      </c>
      <c r="L98" s="43">
        <v>0</v>
      </c>
      <c r="M98" s="43">
        <v>8617584.1400000006</v>
      </c>
      <c r="N98" s="43">
        <v>0</v>
      </c>
      <c r="O98" s="43">
        <f t="shared" ref="O98:O158" si="23">K98-L98-M98-N98</f>
        <v>43319771.960000001</v>
      </c>
      <c r="P98" s="43">
        <f t="shared" ref="P98:P161" si="24">K98/I98</f>
        <v>16359.768198569946</v>
      </c>
      <c r="Q98" s="43">
        <v>30407.9</v>
      </c>
      <c r="R98" s="45" t="s">
        <v>37</v>
      </c>
    </row>
    <row r="99" spans="1:18" ht="24.95" customHeight="1" x14ac:dyDescent="0.25">
      <c r="A99" s="40">
        <v>73</v>
      </c>
      <c r="B99" s="41" t="s">
        <v>120</v>
      </c>
      <c r="C99" s="42">
        <v>1965</v>
      </c>
      <c r="D99" s="42"/>
      <c r="E99" s="22" t="s">
        <v>36</v>
      </c>
      <c r="F99" s="42">
        <v>4</v>
      </c>
      <c r="G99" s="42">
        <v>2</v>
      </c>
      <c r="H99" s="43">
        <v>1678</v>
      </c>
      <c r="I99" s="43">
        <v>1300.05</v>
      </c>
      <c r="J99" s="44">
        <v>71</v>
      </c>
      <c r="K99" s="43">
        <f>'прил 2'!C94</f>
        <v>22308719.160000004</v>
      </c>
      <c r="L99" s="43">
        <v>0</v>
      </c>
      <c r="M99" s="43">
        <v>3369830.44</v>
      </c>
      <c r="N99" s="43">
        <v>0</v>
      </c>
      <c r="O99" s="43">
        <f t="shared" si="23"/>
        <v>18938888.720000003</v>
      </c>
      <c r="P99" s="43">
        <f t="shared" si="24"/>
        <v>17159.893204107539</v>
      </c>
      <c r="Q99" s="43">
        <v>31146.880000000001</v>
      </c>
      <c r="R99" s="45" t="s">
        <v>37</v>
      </c>
    </row>
    <row r="100" spans="1:18" ht="24.95" customHeight="1" x14ac:dyDescent="0.25">
      <c r="A100" s="40">
        <v>74</v>
      </c>
      <c r="B100" s="41" t="s">
        <v>121</v>
      </c>
      <c r="C100" s="42">
        <v>1965</v>
      </c>
      <c r="D100" s="42"/>
      <c r="E100" s="22" t="s">
        <v>108</v>
      </c>
      <c r="F100" s="42">
        <v>5</v>
      </c>
      <c r="G100" s="42">
        <v>4</v>
      </c>
      <c r="H100" s="43">
        <v>4093.5</v>
      </c>
      <c r="I100" s="43">
        <v>3233.9</v>
      </c>
      <c r="J100" s="44">
        <v>146</v>
      </c>
      <c r="K100" s="43">
        <f>'прил 2'!C95</f>
        <v>57557819.529999994</v>
      </c>
      <c r="L100" s="43">
        <v>0</v>
      </c>
      <c r="M100" s="43">
        <v>8778279.9399999995</v>
      </c>
      <c r="N100" s="43">
        <v>0</v>
      </c>
      <c r="O100" s="43">
        <f t="shared" si="23"/>
        <v>48779539.589999996</v>
      </c>
      <c r="P100" s="43">
        <f t="shared" si="24"/>
        <v>17798.268199387734</v>
      </c>
      <c r="Q100" s="43">
        <v>32506.880000000001</v>
      </c>
      <c r="R100" s="45" t="s">
        <v>37</v>
      </c>
    </row>
    <row r="101" spans="1:18" ht="24.95" customHeight="1" x14ac:dyDescent="0.25">
      <c r="A101" s="40">
        <v>75</v>
      </c>
      <c r="B101" s="41" t="s">
        <v>122</v>
      </c>
      <c r="C101" s="42">
        <v>1965</v>
      </c>
      <c r="D101" s="42"/>
      <c r="E101" s="22" t="s">
        <v>41</v>
      </c>
      <c r="F101" s="42">
        <v>5</v>
      </c>
      <c r="G101" s="42">
        <v>4</v>
      </c>
      <c r="H101" s="43">
        <v>4580.3999999999996</v>
      </c>
      <c r="I101" s="43">
        <v>3586.9</v>
      </c>
      <c r="J101" s="44">
        <v>150</v>
      </c>
      <c r="K101" s="43">
        <f>'прил 2'!C96</f>
        <v>23942824.370000001</v>
      </c>
      <c r="L101" s="43">
        <v>0</v>
      </c>
      <c r="M101" s="43">
        <v>4843308.57</v>
      </c>
      <c r="N101" s="43">
        <v>0</v>
      </c>
      <c r="O101" s="43">
        <f t="shared" si="23"/>
        <v>19099515.800000001</v>
      </c>
      <c r="P101" s="43">
        <f t="shared" si="24"/>
        <v>6675.0744012935966</v>
      </c>
      <c r="Q101" s="43">
        <v>16486.900000000001</v>
      </c>
      <c r="R101" s="45" t="s">
        <v>37</v>
      </c>
    </row>
    <row r="102" spans="1:18" ht="24.95" customHeight="1" x14ac:dyDescent="0.25">
      <c r="A102" s="40">
        <v>76</v>
      </c>
      <c r="B102" s="41" t="s">
        <v>123</v>
      </c>
      <c r="C102" s="42">
        <v>1965</v>
      </c>
      <c r="D102" s="42"/>
      <c r="E102" s="22" t="s">
        <v>41</v>
      </c>
      <c r="F102" s="42">
        <v>5</v>
      </c>
      <c r="G102" s="42">
        <v>3</v>
      </c>
      <c r="H102" s="43">
        <v>3565.2</v>
      </c>
      <c r="I102" s="43">
        <v>2595.4</v>
      </c>
      <c r="J102" s="44">
        <v>173</v>
      </c>
      <c r="K102" s="43">
        <f>'прил 2'!C97</f>
        <v>2629734.0299999998</v>
      </c>
      <c r="L102" s="43">
        <v>0</v>
      </c>
      <c r="M102" s="43">
        <v>504128.89</v>
      </c>
      <c r="N102" s="43">
        <v>0</v>
      </c>
      <c r="O102" s="43">
        <f t="shared" si="23"/>
        <v>2125605.1399999997</v>
      </c>
      <c r="P102" s="43">
        <f t="shared" si="24"/>
        <v>1013.2288009555366</v>
      </c>
      <c r="Q102" s="43">
        <v>2857.9</v>
      </c>
      <c r="R102" s="45" t="s">
        <v>37</v>
      </c>
    </row>
    <row r="103" spans="1:18" ht="24.95" customHeight="1" x14ac:dyDescent="0.25">
      <c r="A103" s="40">
        <v>77</v>
      </c>
      <c r="B103" s="41" t="s">
        <v>124</v>
      </c>
      <c r="C103" s="42">
        <v>1965</v>
      </c>
      <c r="D103" s="42"/>
      <c r="E103" s="22" t="s">
        <v>108</v>
      </c>
      <c r="F103" s="42">
        <v>5</v>
      </c>
      <c r="G103" s="42">
        <v>4</v>
      </c>
      <c r="H103" s="43">
        <v>3489.7</v>
      </c>
      <c r="I103" s="43">
        <v>3244.79</v>
      </c>
      <c r="J103" s="44">
        <v>153</v>
      </c>
      <c r="K103" s="43">
        <f>'прил 2'!C98</f>
        <v>53084012.260000005</v>
      </c>
      <c r="L103" s="43">
        <v>0</v>
      </c>
      <c r="M103" s="43">
        <v>8807840.3699999992</v>
      </c>
      <c r="N103" s="43">
        <v>0</v>
      </c>
      <c r="O103" s="43">
        <f t="shared" si="23"/>
        <v>44276171.890000008</v>
      </c>
      <c r="P103" s="43">
        <f t="shared" si="24"/>
        <v>16359.768200715611</v>
      </c>
      <c r="Q103" s="43">
        <v>30407.9</v>
      </c>
      <c r="R103" s="45" t="s">
        <v>37</v>
      </c>
    </row>
    <row r="104" spans="1:18" ht="24.95" customHeight="1" x14ac:dyDescent="0.25">
      <c r="A104" s="40">
        <v>78</v>
      </c>
      <c r="B104" s="41" t="s">
        <v>125</v>
      </c>
      <c r="C104" s="42">
        <v>1965</v>
      </c>
      <c r="D104" s="42"/>
      <c r="E104" s="22" t="s">
        <v>41</v>
      </c>
      <c r="F104" s="42">
        <v>5</v>
      </c>
      <c r="G104" s="42">
        <v>3</v>
      </c>
      <c r="H104" s="43">
        <v>3460.4</v>
      </c>
      <c r="I104" s="43">
        <v>2615.6999999999998</v>
      </c>
      <c r="J104" s="44">
        <v>144</v>
      </c>
      <c r="K104" s="43">
        <f>'прил 2'!C99</f>
        <v>42792245.679999992</v>
      </c>
      <c r="L104" s="43">
        <v>0</v>
      </c>
      <c r="M104" s="43">
        <v>7100203.1100000003</v>
      </c>
      <c r="N104" s="43">
        <v>0</v>
      </c>
      <c r="O104" s="43">
        <f t="shared" si="23"/>
        <v>35692042.569999993</v>
      </c>
      <c r="P104" s="43">
        <f t="shared" si="24"/>
        <v>16359.768199717091</v>
      </c>
      <c r="Q104" s="43">
        <v>30407.9</v>
      </c>
      <c r="R104" s="45" t="s">
        <v>37</v>
      </c>
    </row>
    <row r="105" spans="1:18" ht="24.95" customHeight="1" x14ac:dyDescent="0.25">
      <c r="A105" s="40">
        <v>79</v>
      </c>
      <c r="B105" s="41" t="s">
        <v>126</v>
      </c>
      <c r="C105" s="42">
        <v>1965</v>
      </c>
      <c r="D105" s="42"/>
      <c r="E105" s="22" t="s">
        <v>41</v>
      </c>
      <c r="F105" s="42">
        <v>5</v>
      </c>
      <c r="G105" s="42">
        <v>3</v>
      </c>
      <c r="H105" s="43">
        <v>3329.6</v>
      </c>
      <c r="I105" s="43">
        <v>2602.4</v>
      </c>
      <c r="J105" s="44">
        <v>110</v>
      </c>
      <c r="K105" s="43">
        <f>'прил 2'!C100</f>
        <v>9909951.1699999999</v>
      </c>
      <c r="L105" s="43">
        <v>0</v>
      </c>
      <c r="M105" s="43">
        <v>2083611.65</v>
      </c>
      <c r="N105" s="43">
        <v>0</v>
      </c>
      <c r="O105" s="43">
        <f t="shared" si="23"/>
        <v>7826339.5199999996</v>
      </c>
      <c r="P105" s="43">
        <f t="shared" si="24"/>
        <v>3808.0045996003687</v>
      </c>
      <c r="Q105" s="43">
        <v>5980.9</v>
      </c>
      <c r="R105" s="45" t="s">
        <v>37</v>
      </c>
    </row>
    <row r="106" spans="1:18" ht="24.95" customHeight="1" x14ac:dyDescent="0.25">
      <c r="A106" s="40">
        <v>80</v>
      </c>
      <c r="B106" s="41" t="s">
        <v>127</v>
      </c>
      <c r="C106" s="42">
        <v>1965</v>
      </c>
      <c r="D106" s="42"/>
      <c r="E106" s="22" t="s">
        <v>108</v>
      </c>
      <c r="F106" s="42">
        <v>5</v>
      </c>
      <c r="G106" s="42">
        <v>4</v>
      </c>
      <c r="H106" s="43">
        <v>3602.72</v>
      </c>
      <c r="I106" s="43">
        <v>3230.2</v>
      </c>
      <c r="J106" s="44">
        <v>167</v>
      </c>
      <c r="K106" s="43">
        <f>'прил 2'!C101</f>
        <v>29386105.569999997</v>
      </c>
      <c r="L106" s="43">
        <v>0</v>
      </c>
      <c r="M106" s="43">
        <v>5169357.03</v>
      </c>
      <c r="N106" s="43">
        <v>0</v>
      </c>
      <c r="O106" s="43">
        <f t="shared" si="23"/>
        <v>24216748.539999995</v>
      </c>
      <c r="P106" s="43">
        <f t="shared" si="24"/>
        <v>9097.3022011020985</v>
      </c>
      <c r="Q106" s="43">
        <v>13710.9</v>
      </c>
      <c r="R106" s="45" t="s">
        <v>37</v>
      </c>
    </row>
    <row r="107" spans="1:18" ht="24.95" customHeight="1" x14ac:dyDescent="0.25">
      <c r="A107" s="40">
        <v>81</v>
      </c>
      <c r="B107" s="41" t="s">
        <v>128</v>
      </c>
      <c r="C107" s="42">
        <v>1965</v>
      </c>
      <c r="D107" s="42"/>
      <c r="E107" s="22" t="s">
        <v>41</v>
      </c>
      <c r="F107" s="42">
        <v>5</v>
      </c>
      <c r="G107" s="42">
        <v>4</v>
      </c>
      <c r="H107" s="43">
        <v>4529.6000000000004</v>
      </c>
      <c r="I107" s="43">
        <v>3508.1</v>
      </c>
      <c r="J107" s="44">
        <v>182</v>
      </c>
      <c r="K107" s="43">
        <f>'прил 2'!C102</f>
        <v>25058844.52</v>
      </c>
      <c r="L107" s="43">
        <v>0</v>
      </c>
      <c r="M107" s="43">
        <v>4052061.03</v>
      </c>
      <c r="N107" s="43">
        <v>0</v>
      </c>
      <c r="O107" s="43">
        <f t="shared" si="23"/>
        <v>21006783.489999998</v>
      </c>
      <c r="P107" s="43">
        <f t="shared" si="24"/>
        <v>7143.1385992417545</v>
      </c>
      <c r="Q107" s="43">
        <v>16709.900000000001</v>
      </c>
      <c r="R107" s="45" t="s">
        <v>37</v>
      </c>
    </row>
    <row r="108" spans="1:18" ht="24.95" customHeight="1" x14ac:dyDescent="0.25">
      <c r="A108" s="40">
        <v>82</v>
      </c>
      <c r="B108" s="41" t="s">
        <v>129</v>
      </c>
      <c r="C108" s="42">
        <v>1965</v>
      </c>
      <c r="D108" s="42"/>
      <c r="E108" s="22" t="s">
        <v>41</v>
      </c>
      <c r="F108" s="42">
        <v>5</v>
      </c>
      <c r="G108" s="42">
        <v>4</v>
      </c>
      <c r="H108" s="43">
        <v>4533.8999999999996</v>
      </c>
      <c r="I108" s="43">
        <v>3549.31</v>
      </c>
      <c r="J108" s="44">
        <v>217</v>
      </c>
      <c r="K108" s="43">
        <f>'прил 2'!C103</f>
        <v>18059179.609999999</v>
      </c>
      <c r="L108" s="43">
        <v>0</v>
      </c>
      <c r="M108" s="43">
        <v>2701370.11</v>
      </c>
      <c r="N108" s="43">
        <v>0</v>
      </c>
      <c r="O108" s="43">
        <f t="shared" si="23"/>
        <v>15357809.5</v>
      </c>
      <c r="P108" s="43">
        <f t="shared" si="24"/>
        <v>5088.0817989975512</v>
      </c>
      <c r="Q108" s="43">
        <v>8050.9</v>
      </c>
      <c r="R108" s="45" t="s">
        <v>37</v>
      </c>
    </row>
    <row r="109" spans="1:18" ht="24.95" customHeight="1" x14ac:dyDescent="0.25">
      <c r="A109" s="40">
        <v>83</v>
      </c>
      <c r="B109" s="41" t="s">
        <v>130</v>
      </c>
      <c r="C109" s="42">
        <v>1965</v>
      </c>
      <c r="D109" s="42"/>
      <c r="E109" s="22" t="s">
        <v>41</v>
      </c>
      <c r="F109" s="42">
        <v>5</v>
      </c>
      <c r="G109" s="42">
        <v>4</v>
      </c>
      <c r="H109" s="43">
        <v>4746.5</v>
      </c>
      <c r="I109" s="43">
        <v>3570.7</v>
      </c>
      <c r="J109" s="44">
        <v>158</v>
      </c>
      <c r="K109" s="43">
        <f>'прил 2'!C104</f>
        <v>54797888.239999995</v>
      </c>
      <c r="L109" s="43">
        <v>0</v>
      </c>
      <c r="M109" s="43">
        <v>8998938.2300000004</v>
      </c>
      <c r="N109" s="43">
        <v>0</v>
      </c>
      <c r="O109" s="43">
        <f t="shared" si="23"/>
        <v>45798950.00999999</v>
      </c>
      <c r="P109" s="43">
        <f t="shared" si="24"/>
        <v>15346.539401237851</v>
      </c>
      <c r="Q109" s="43">
        <v>28215.9</v>
      </c>
      <c r="R109" s="45" t="s">
        <v>37</v>
      </c>
    </row>
    <row r="110" spans="1:18" ht="24.95" customHeight="1" x14ac:dyDescent="0.25">
      <c r="A110" s="40">
        <v>84</v>
      </c>
      <c r="B110" s="41" t="s">
        <v>131</v>
      </c>
      <c r="C110" s="42">
        <v>1966</v>
      </c>
      <c r="D110" s="42"/>
      <c r="E110" s="22" t="s">
        <v>108</v>
      </c>
      <c r="F110" s="42">
        <v>5</v>
      </c>
      <c r="G110" s="42">
        <v>4</v>
      </c>
      <c r="H110" s="43">
        <v>4448.5</v>
      </c>
      <c r="I110" s="43">
        <v>3985.5</v>
      </c>
      <c r="J110" s="44">
        <v>170</v>
      </c>
      <c r="K110" s="43">
        <f>'прил 2'!C105</f>
        <v>32507202.27</v>
      </c>
      <c r="L110" s="43">
        <v>0</v>
      </c>
      <c r="M110" s="43">
        <v>5377627.0599999996</v>
      </c>
      <c r="N110" s="43">
        <v>0</v>
      </c>
      <c r="O110" s="43">
        <f t="shared" si="23"/>
        <v>27129575.210000001</v>
      </c>
      <c r="P110" s="43">
        <f t="shared" si="24"/>
        <v>8156.3673993225439</v>
      </c>
      <c r="Q110" s="43">
        <v>18901.900000000001</v>
      </c>
      <c r="R110" s="45" t="s">
        <v>37</v>
      </c>
    </row>
    <row r="111" spans="1:18" ht="24.95" customHeight="1" x14ac:dyDescent="0.25">
      <c r="A111" s="40">
        <v>85</v>
      </c>
      <c r="B111" s="41" t="s">
        <v>132</v>
      </c>
      <c r="C111" s="42">
        <v>1966</v>
      </c>
      <c r="D111" s="42"/>
      <c r="E111" s="22" t="s">
        <v>36</v>
      </c>
      <c r="F111" s="42">
        <v>5</v>
      </c>
      <c r="G111" s="42">
        <v>4</v>
      </c>
      <c r="H111" s="43">
        <v>4464.6000000000004</v>
      </c>
      <c r="I111" s="43">
        <v>3199.7</v>
      </c>
      <c r="J111" s="44">
        <v>164</v>
      </c>
      <c r="K111" s="43">
        <f>'прил 2'!C106</f>
        <v>5931735.0499999998</v>
      </c>
      <c r="L111" s="43">
        <v>0</v>
      </c>
      <c r="M111" s="43">
        <v>1137133.6399999999</v>
      </c>
      <c r="N111" s="43">
        <v>0</v>
      </c>
      <c r="O111" s="43">
        <f t="shared" si="23"/>
        <v>4794601.41</v>
      </c>
      <c r="P111" s="43">
        <f t="shared" si="24"/>
        <v>1853.8410007188174</v>
      </c>
      <c r="Q111" s="43">
        <v>8979.9</v>
      </c>
      <c r="R111" s="45" t="s">
        <v>37</v>
      </c>
    </row>
    <row r="112" spans="1:18" ht="24.95" customHeight="1" x14ac:dyDescent="0.25">
      <c r="A112" s="40">
        <v>86</v>
      </c>
      <c r="B112" s="41" t="s">
        <v>133</v>
      </c>
      <c r="C112" s="42">
        <v>1966</v>
      </c>
      <c r="D112" s="42"/>
      <c r="E112" s="22" t="s">
        <v>36</v>
      </c>
      <c r="F112" s="42">
        <v>5</v>
      </c>
      <c r="G112" s="42">
        <v>4</v>
      </c>
      <c r="H112" s="43">
        <v>4207.2</v>
      </c>
      <c r="I112" s="43">
        <v>3208.9</v>
      </c>
      <c r="J112" s="44">
        <v>199</v>
      </c>
      <c r="K112" s="43">
        <f>'прил 2'!C107</f>
        <v>40277354.219999999</v>
      </c>
      <c r="L112" s="43">
        <v>0</v>
      </c>
      <c r="M112" s="43">
        <v>6141212.6399999997</v>
      </c>
      <c r="N112" s="43">
        <v>0</v>
      </c>
      <c r="O112" s="43">
        <f t="shared" si="23"/>
        <v>34136141.579999998</v>
      </c>
      <c r="P112" s="43">
        <f t="shared" si="24"/>
        <v>12551.763601234066</v>
      </c>
      <c r="Q112" s="43">
        <v>25136.880000000001</v>
      </c>
      <c r="R112" s="45" t="s">
        <v>37</v>
      </c>
    </row>
    <row r="113" spans="1:18" ht="24.95" customHeight="1" x14ac:dyDescent="0.25">
      <c r="A113" s="40">
        <v>87</v>
      </c>
      <c r="B113" s="41" t="s">
        <v>134</v>
      </c>
      <c r="C113" s="42">
        <v>1966</v>
      </c>
      <c r="D113" s="42"/>
      <c r="E113" s="22" t="s">
        <v>36</v>
      </c>
      <c r="F113" s="42">
        <v>4</v>
      </c>
      <c r="G113" s="42">
        <v>2</v>
      </c>
      <c r="H113" s="43">
        <v>1385.45</v>
      </c>
      <c r="I113" s="43">
        <v>1259.5</v>
      </c>
      <c r="J113" s="44">
        <v>91</v>
      </c>
      <c r="K113" s="43">
        <f>'прил 2'!C108</f>
        <v>7938032</v>
      </c>
      <c r="L113" s="43">
        <v>0</v>
      </c>
      <c r="M113" s="43">
        <v>1251830.1399999999</v>
      </c>
      <c r="N113" s="43">
        <v>0</v>
      </c>
      <c r="O113" s="43">
        <f t="shared" si="23"/>
        <v>6686201.8600000003</v>
      </c>
      <c r="P113" s="43">
        <f t="shared" si="24"/>
        <v>6302.5263993648277</v>
      </c>
      <c r="Q113" s="43">
        <v>10631.88</v>
      </c>
      <c r="R113" s="45" t="s">
        <v>37</v>
      </c>
    </row>
    <row r="114" spans="1:18" ht="24.95" customHeight="1" x14ac:dyDescent="0.25">
      <c r="A114" s="40">
        <v>88</v>
      </c>
      <c r="B114" s="41" t="s">
        <v>135</v>
      </c>
      <c r="C114" s="42">
        <v>1966</v>
      </c>
      <c r="D114" s="42"/>
      <c r="E114" s="22" t="s">
        <v>36</v>
      </c>
      <c r="F114" s="42">
        <v>5</v>
      </c>
      <c r="G114" s="42">
        <v>4</v>
      </c>
      <c r="H114" s="43">
        <v>4160.3999999999996</v>
      </c>
      <c r="I114" s="43">
        <v>3107.4</v>
      </c>
      <c r="J114" s="44">
        <v>251</v>
      </c>
      <c r="K114" s="43">
        <f>'прил 2'!C109</f>
        <v>22567386.850000005</v>
      </c>
      <c r="L114" s="43">
        <v>0</v>
      </c>
      <c r="M114" s="43">
        <v>3462063.62</v>
      </c>
      <c r="N114" s="43">
        <v>0</v>
      </c>
      <c r="O114" s="43">
        <f t="shared" si="23"/>
        <v>19105323.230000004</v>
      </c>
      <c r="P114" s="43">
        <f t="shared" si="24"/>
        <v>7262.4660005149017</v>
      </c>
      <c r="Q114" s="43">
        <v>17406.88</v>
      </c>
      <c r="R114" s="45" t="s">
        <v>37</v>
      </c>
    </row>
    <row r="115" spans="1:18" ht="24.95" customHeight="1" x14ac:dyDescent="0.25">
      <c r="A115" s="40">
        <v>89</v>
      </c>
      <c r="B115" s="41" t="s">
        <v>136</v>
      </c>
      <c r="C115" s="42">
        <v>1966</v>
      </c>
      <c r="D115" s="42"/>
      <c r="E115" s="22" t="s">
        <v>36</v>
      </c>
      <c r="F115" s="42">
        <v>5</v>
      </c>
      <c r="G115" s="42">
        <v>6</v>
      </c>
      <c r="H115" s="43">
        <v>6296.9</v>
      </c>
      <c r="I115" s="43">
        <v>4542.6000000000004</v>
      </c>
      <c r="J115" s="44">
        <v>221</v>
      </c>
      <c r="K115" s="43">
        <f>'прил 2'!C110</f>
        <v>74315883.030000016</v>
      </c>
      <c r="L115" s="43">
        <v>0</v>
      </c>
      <c r="M115" s="43">
        <v>12330688.789999999</v>
      </c>
      <c r="N115" s="43">
        <v>0</v>
      </c>
      <c r="O115" s="43">
        <f t="shared" si="23"/>
        <v>61985194.240000017</v>
      </c>
      <c r="P115" s="43">
        <f t="shared" si="24"/>
        <v>16359.768201030249</v>
      </c>
      <c r="Q115" s="43">
        <v>30407.9</v>
      </c>
      <c r="R115" s="45" t="s">
        <v>37</v>
      </c>
    </row>
    <row r="116" spans="1:18" ht="24.95" customHeight="1" x14ac:dyDescent="0.25">
      <c r="A116" s="40">
        <v>90</v>
      </c>
      <c r="B116" s="41" t="s">
        <v>137</v>
      </c>
      <c r="C116" s="42">
        <v>1966</v>
      </c>
      <c r="D116" s="42"/>
      <c r="E116" s="22" t="s">
        <v>36</v>
      </c>
      <c r="F116" s="42">
        <v>5</v>
      </c>
      <c r="G116" s="42">
        <v>6</v>
      </c>
      <c r="H116" s="43">
        <v>5955.2</v>
      </c>
      <c r="I116" s="43">
        <v>4573.3999999999996</v>
      </c>
      <c r="J116" s="44">
        <v>290</v>
      </c>
      <c r="K116" s="43">
        <f>'прил 2'!C111</f>
        <v>33214162</v>
      </c>
      <c r="L116" s="43">
        <v>0</v>
      </c>
      <c r="M116" s="43">
        <v>5095385.78</v>
      </c>
      <c r="N116" s="43">
        <v>0</v>
      </c>
      <c r="O116" s="43">
        <f t="shared" si="23"/>
        <v>28118776.219999999</v>
      </c>
      <c r="P116" s="43">
        <f t="shared" si="24"/>
        <v>7262.465999037915</v>
      </c>
      <c r="Q116" s="43">
        <v>17362.900000000001</v>
      </c>
      <c r="R116" s="45" t="s">
        <v>37</v>
      </c>
    </row>
    <row r="117" spans="1:18" ht="24.95" customHeight="1" x14ac:dyDescent="0.25">
      <c r="A117" s="40">
        <v>91</v>
      </c>
      <c r="B117" s="41" t="s">
        <v>138</v>
      </c>
      <c r="C117" s="42">
        <v>1966</v>
      </c>
      <c r="D117" s="42"/>
      <c r="E117" s="22" t="s">
        <v>36</v>
      </c>
      <c r="F117" s="42">
        <v>5</v>
      </c>
      <c r="G117" s="42">
        <v>6</v>
      </c>
      <c r="H117" s="43">
        <v>4983.6000000000004</v>
      </c>
      <c r="I117" s="43">
        <v>4584</v>
      </c>
      <c r="J117" s="44">
        <v>274</v>
      </c>
      <c r="K117" s="43">
        <f>'прил 2'!C112</f>
        <v>30725354.66</v>
      </c>
      <c r="L117" s="43">
        <v>0</v>
      </c>
      <c r="M117" s="43">
        <v>4615325.1100000003</v>
      </c>
      <c r="N117" s="43">
        <v>0</v>
      </c>
      <c r="O117" s="43">
        <f t="shared" si="23"/>
        <v>26110029.550000001</v>
      </c>
      <c r="P117" s="43">
        <f t="shared" si="24"/>
        <v>6702.7388001745203</v>
      </c>
      <c r="Q117" s="43">
        <v>16103.9</v>
      </c>
      <c r="R117" s="45" t="s">
        <v>37</v>
      </c>
    </row>
    <row r="118" spans="1:18" ht="24.95" customHeight="1" x14ac:dyDescent="0.25">
      <c r="A118" s="40">
        <v>92</v>
      </c>
      <c r="B118" s="41" t="s">
        <v>139</v>
      </c>
      <c r="C118" s="42">
        <v>1966</v>
      </c>
      <c r="D118" s="42"/>
      <c r="E118" s="22" t="s">
        <v>108</v>
      </c>
      <c r="F118" s="42">
        <v>5</v>
      </c>
      <c r="G118" s="42">
        <v>4</v>
      </c>
      <c r="H118" s="43">
        <v>4398.3999999999996</v>
      </c>
      <c r="I118" s="43">
        <v>3944.9</v>
      </c>
      <c r="J118" s="44">
        <v>144</v>
      </c>
      <c r="K118" s="43">
        <f>'прил 2'!C113</f>
        <v>49515452.229999997</v>
      </c>
      <c r="L118" s="43">
        <v>0</v>
      </c>
      <c r="M118" s="43">
        <v>7549773.9800000004</v>
      </c>
      <c r="N118" s="43">
        <v>0</v>
      </c>
      <c r="O118" s="43">
        <f t="shared" si="23"/>
        <v>41965678.25</v>
      </c>
      <c r="P118" s="43">
        <f t="shared" si="24"/>
        <v>12551.763601105224</v>
      </c>
      <c r="Q118" s="43">
        <v>25092.9</v>
      </c>
      <c r="R118" s="45" t="s">
        <v>37</v>
      </c>
    </row>
    <row r="119" spans="1:18" ht="24.95" customHeight="1" x14ac:dyDescent="0.25">
      <c r="A119" s="40">
        <v>93</v>
      </c>
      <c r="B119" s="41" t="s">
        <v>140</v>
      </c>
      <c r="C119" s="42">
        <v>1966</v>
      </c>
      <c r="D119" s="42"/>
      <c r="E119" s="22" t="s">
        <v>108</v>
      </c>
      <c r="F119" s="42">
        <v>5</v>
      </c>
      <c r="G119" s="42">
        <v>4</v>
      </c>
      <c r="H119" s="43">
        <v>4363.3999999999996</v>
      </c>
      <c r="I119" s="43">
        <v>3869</v>
      </c>
      <c r="J119" s="44">
        <v>117</v>
      </c>
      <c r="K119" s="43">
        <f>'прил 2'!C114</f>
        <v>59375760.939999998</v>
      </c>
      <c r="L119" s="43">
        <v>0</v>
      </c>
      <c r="M119" s="43">
        <v>9750718.9100000001</v>
      </c>
      <c r="N119" s="43">
        <v>0</v>
      </c>
      <c r="O119" s="43">
        <f t="shared" si="23"/>
        <v>49625042.030000001</v>
      </c>
      <c r="P119" s="43">
        <f t="shared" si="24"/>
        <v>15346.539400361849</v>
      </c>
      <c r="Q119" s="43">
        <v>28215.9</v>
      </c>
      <c r="R119" s="45" t="s">
        <v>37</v>
      </c>
    </row>
    <row r="120" spans="1:18" ht="24.95" customHeight="1" x14ac:dyDescent="0.25">
      <c r="A120" s="40">
        <v>94</v>
      </c>
      <c r="B120" s="41" t="s">
        <v>141</v>
      </c>
      <c r="C120" s="42">
        <v>1966</v>
      </c>
      <c r="D120" s="42"/>
      <c r="E120" s="22" t="s">
        <v>36</v>
      </c>
      <c r="F120" s="42">
        <v>5</v>
      </c>
      <c r="G120" s="42">
        <v>4</v>
      </c>
      <c r="H120" s="43">
        <v>3917.76</v>
      </c>
      <c r="I120" s="43">
        <v>3561.6</v>
      </c>
      <c r="J120" s="44">
        <v>154</v>
      </c>
      <c r="K120" s="43">
        <f>'прил 2'!C115</f>
        <v>3608715.6900000004</v>
      </c>
      <c r="L120" s="43">
        <v>0</v>
      </c>
      <c r="M120" s="43">
        <v>691802.99</v>
      </c>
      <c r="N120" s="43">
        <v>0</v>
      </c>
      <c r="O120" s="43">
        <f t="shared" si="23"/>
        <v>2916912.7</v>
      </c>
      <c r="P120" s="43">
        <f t="shared" si="24"/>
        <v>1013.2287988544476</v>
      </c>
      <c r="Q120" s="43">
        <v>2857.9</v>
      </c>
      <c r="R120" s="45" t="s">
        <v>37</v>
      </c>
    </row>
    <row r="121" spans="1:18" ht="24.95" customHeight="1" x14ac:dyDescent="0.25">
      <c r="A121" s="40">
        <v>95</v>
      </c>
      <c r="B121" s="41" t="s">
        <v>142</v>
      </c>
      <c r="C121" s="42">
        <v>1966</v>
      </c>
      <c r="D121" s="42"/>
      <c r="E121" s="22" t="s">
        <v>108</v>
      </c>
      <c r="F121" s="42">
        <v>5</v>
      </c>
      <c r="G121" s="42">
        <v>3</v>
      </c>
      <c r="H121" s="43">
        <v>2833.7</v>
      </c>
      <c r="I121" s="43">
        <v>2588.46</v>
      </c>
      <c r="J121" s="44">
        <v>173</v>
      </c>
      <c r="K121" s="43">
        <f>'прил 2'!C116</f>
        <v>16175900.519999998</v>
      </c>
      <c r="L121" s="43">
        <v>0</v>
      </c>
      <c r="M121" s="43">
        <v>2381113.4500000002</v>
      </c>
      <c r="N121" s="43">
        <v>0</v>
      </c>
      <c r="O121" s="43">
        <f t="shared" si="23"/>
        <v>13794787.069999997</v>
      </c>
      <c r="P121" s="43">
        <f t="shared" si="24"/>
        <v>6249.2371989522717</v>
      </c>
      <c r="Q121" s="43">
        <v>15170.9</v>
      </c>
      <c r="R121" s="45" t="s">
        <v>37</v>
      </c>
    </row>
    <row r="122" spans="1:18" ht="24.95" customHeight="1" x14ac:dyDescent="0.25">
      <c r="A122" s="40">
        <v>96</v>
      </c>
      <c r="B122" s="41" t="s">
        <v>143</v>
      </c>
      <c r="C122" s="42">
        <v>1966</v>
      </c>
      <c r="D122" s="42"/>
      <c r="E122" s="22" t="s">
        <v>108</v>
      </c>
      <c r="F122" s="42">
        <v>5</v>
      </c>
      <c r="G122" s="42">
        <v>4</v>
      </c>
      <c r="H122" s="43">
        <v>4721.2</v>
      </c>
      <c r="I122" s="43">
        <v>3953.7</v>
      </c>
      <c r="J122" s="44">
        <v>128</v>
      </c>
      <c r="K122" s="43">
        <f>'прил 2'!C117</f>
        <v>64681615.529999994</v>
      </c>
      <c r="L122" s="43">
        <v>0</v>
      </c>
      <c r="M122" s="43">
        <v>10732145.529999999</v>
      </c>
      <c r="N122" s="43">
        <v>0</v>
      </c>
      <c r="O122" s="43">
        <f t="shared" si="23"/>
        <v>53949469.999999993</v>
      </c>
      <c r="P122" s="43">
        <f t="shared" si="24"/>
        <v>16359.768199408149</v>
      </c>
      <c r="Q122" s="43">
        <v>30407.9</v>
      </c>
      <c r="R122" s="45" t="s">
        <v>37</v>
      </c>
    </row>
    <row r="123" spans="1:18" ht="24.95" customHeight="1" x14ac:dyDescent="0.25">
      <c r="A123" s="40">
        <v>97</v>
      </c>
      <c r="B123" s="41" t="s">
        <v>144</v>
      </c>
      <c r="C123" s="42">
        <v>1966</v>
      </c>
      <c r="D123" s="42"/>
      <c r="E123" s="22" t="s">
        <v>108</v>
      </c>
      <c r="F123" s="42">
        <v>5</v>
      </c>
      <c r="G123" s="42">
        <v>3</v>
      </c>
      <c r="H123" s="43">
        <v>3323.6</v>
      </c>
      <c r="I123" s="43">
        <v>2483.6999999999998</v>
      </c>
      <c r="J123" s="44">
        <v>126</v>
      </c>
      <c r="K123" s="43">
        <f>'прил 2'!C118</f>
        <v>40632756.279999994</v>
      </c>
      <c r="L123" s="43">
        <v>0</v>
      </c>
      <c r="M123" s="43">
        <v>6741894.8899999997</v>
      </c>
      <c r="N123" s="43">
        <v>0</v>
      </c>
      <c r="O123" s="43">
        <f t="shared" si="23"/>
        <v>33890861.389999993</v>
      </c>
      <c r="P123" s="43">
        <f t="shared" si="24"/>
        <v>16359.768200668357</v>
      </c>
      <c r="Q123" s="43">
        <v>30407.9</v>
      </c>
      <c r="R123" s="45" t="s">
        <v>37</v>
      </c>
    </row>
    <row r="124" spans="1:18" ht="24.95" customHeight="1" x14ac:dyDescent="0.25">
      <c r="A124" s="40">
        <v>98</v>
      </c>
      <c r="B124" s="41" t="s">
        <v>145</v>
      </c>
      <c r="C124" s="42">
        <v>1966</v>
      </c>
      <c r="D124" s="42"/>
      <c r="E124" s="22" t="s">
        <v>41</v>
      </c>
      <c r="F124" s="42">
        <v>5</v>
      </c>
      <c r="G124" s="42">
        <v>3</v>
      </c>
      <c r="H124" s="43">
        <v>2892.57</v>
      </c>
      <c r="I124" s="43">
        <v>2629.61</v>
      </c>
      <c r="J124" s="44">
        <v>133</v>
      </c>
      <c r="K124" s="43">
        <f>'прил 2'!C119</f>
        <v>14888445.810000001</v>
      </c>
      <c r="L124" s="43">
        <v>0</v>
      </c>
      <c r="M124" s="43">
        <v>3039928.08</v>
      </c>
      <c r="N124" s="43">
        <v>0</v>
      </c>
      <c r="O124" s="43">
        <f t="shared" si="23"/>
        <v>11848517.73</v>
      </c>
      <c r="P124" s="43">
        <f t="shared" si="24"/>
        <v>5661.8456006784272</v>
      </c>
      <c r="Q124" s="43">
        <v>14294.9</v>
      </c>
      <c r="R124" s="45" t="s">
        <v>37</v>
      </c>
    </row>
    <row r="125" spans="1:18" ht="24.95" customHeight="1" x14ac:dyDescent="0.25">
      <c r="A125" s="40">
        <v>99</v>
      </c>
      <c r="B125" s="41" t="s">
        <v>146</v>
      </c>
      <c r="C125" s="42">
        <v>1966</v>
      </c>
      <c r="D125" s="42"/>
      <c r="E125" s="22" t="s">
        <v>36</v>
      </c>
      <c r="F125" s="42">
        <v>5</v>
      </c>
      <c r="G125" s="42">
        <v>3</v>
      </c>
      <c r="H125" s="43">
        <v>2597.6</v>
      </c>
      <c r="I125" s="43">
        <v>2592.1999999999998</v>
      </c>
      <c r="J125" s="44">
        <v>132</v>
      </c>
      <c r="K125" s="43">
        <f>'прил 2'!C120</f>
        <v>14676636.16</v>
      </c>
      <c r="L125" s="43">
        <v>0</v>
      </c>
      <c r="M125" s="43">
        <v>2996680.71</v>
      </c>
      <c r="N125" s="43">
        <v>0</v>
      </c>
      <c r="O125" s="43">
        <f t="shared" si="23"/>
        <v>11679955.449999999</v>
      </c>
      <c r="P125" s="43">
        <f t="shared" si="24"/>
        <v>5661.8455983334625</v>
      </c>
      <c r="Q125" s="43">
        <v>14294.9</v>
      </c>
      <c r="R125" s="45" t="s">
        <v>37</v>
      </c>
    </row>
    <row r="126" spans="1:18" ht="24.95" customHeight="1" x14ac:dyDescent="0.25">
      <c r="A126" s="40">
        <v>100</v>
      </c>
      <c r="B126" s="41" t="s">
        <v>147</v>
      </c>
      <c r="C126" s="42">
        <v>1966</v>
      </c>
      <c r="D126" s="42"/>
      <c r="E126" s="22" t="s">
        <v>41</v>
      </c>
      <c r="F126" s="42">
        <v>5</v>
      </c>
      <c r="G126" s="42">
        <v>4</v>
      </c>
      <c r="H126" s="43">
        <v>3952.26</v>
      </c>
      <c r="I126" s="43">
        <v>3592.96</v>
      </c>
      <c r="J126" s="44">
        <v>174</v>
      </c>
      <c r="K126" s="43">
        <f>'прил 2'!C121</f>
        <v>32686242.91</v>
      </c>
      <c r="L126" s="43">
        <v>0</v>
      </c>
      <c r="M126" s="43">
        <v>5749889.5</v>
      </c>
      <c r="N126" s="43">
        <v>0</v>
      </c>
      <c r="O126" s="43">
        <f t="shared" si="23"/>
        <v>26936353.41</v>
      </c>
      <c r="P126" s="43">
        <f t="shared" si="24"/>
        <v>9097.3021993008551</v>
      </c>
      <c r="Q126" s="43">
        <v>13710.9</v>
      </c>
      <c r="R126" s="45" t="s">
        <v>37</v>
      </c>
    </row>
    <row r="127" spans="1:18" ht="24.95" customHeight="1" x14ac:dyDescent="0.25">
      <c r="A127" s="40">
        <v>101</v>
      </c>
      <c r="B127" s="41" t="s">
        <v>148</v>
      </c>
      <c r="C127" s="42">
        <v>1967</v>
      </c>
      <c r="D127" s="42"/>
      <c r="E127" s="22" t="s">
        <v>36</v>
      </c>
      <c r="F127" s="42">
        <v>5</v>
      </c>
      <c r="G127" s="42">
        <v>4</v>
      </c>
      <c r="H127" s="43">
        <v>4597.38</v>
      </c>
      <c r="I127" s="43">
        <v>3853.51</v>
      </c>
      <c r="J127" s="44">
        <v>177</v>
      </c>
      <c r="K127" s="43">
        <f>'прил 2'!C122</f>
        <v>28761372.459999997</v>
      </c>
      <c r="L127" s="43">
        <v>0</v>
      </c>
      <c r="M127" s="43">
        <v>4441975.34</v>
      </c>
      <c r="N127" s="43">
        <v>0</v>
      </c>
      <c r="O127" s="43">
        <f t="shared" si="23"/>
        <v>24319397.119999997</v>
      </c>
      <c r="P127" s="43">
        <f t="shared" si="24"/>
        <v>7463.6818017859032</v>
      </c>
      <c r="Q127" s="43">
        <v>17751.88</v>
      </c>
      <c r="R127" s="45" t="s">
        <v>37</v>
      </c>
    </row>
    <row r="128" spans="1:18" ht="24.95" customHeight="1" x14ac:dyDescent="0.25">
      <c r="A128" s="40">
        <v>102</v>
      </c>
      <c r="B128" s="41" t="s">
        <v>149</v>
      </c>
      <c r="C128" s="42">
        <v>1967</v>
      </c>
      <c r="D128" s="42"/>
      <c r="E128" s="22" t="s">
        <v>41</v>
      </c>
      <c r="F128" s="42">
        <v>5</v>
      </c>
      <c r="G128" s="42">
        <v>6</v>
      </c>
      <c r="H128" s="43">
        <v>5747.7</v>
      </c>
      <c r="I128" s="43">
        <v>4433.21</v>
      </c>
      <c r="J128" s="44">
        <v>218</v>
      </c>
      <c r="K128" s="43">
        <f>'прил 2'!C123</f>
        <v>72379712.769999996</v>
      </c>
      <c r="L128" s="43">
        <v>0</v>
      </c>
      <c r="M128" s="43">
        <v>10692619.710000001</v>
      </c>
      <c r="N128" s="43">
        <v>0</v>
      </c>
      <c r="O128" s="43">
        <f t="shared" si="23"/>
        <v>61687093.059999995</v>
      </c>
      <c r="P128" s="43">
        <f t="shared" si="24"/>
        <v>16326.705202325176</v>
      </c>
      <c r="Q128" s="43">
        <v>30407.9</v>
      </c>
      <c r="R128" s="45" t="s">
        <v>37</v>
      </c>
    </row>
    <row r="129" spans="1:18" ht="24.95" customHeight="1" x14ac:dyDescent="0.25">
      <c r="A129" s="40">
        <v>103</v>
      </c>
      <c r="B129" s="41" t="s">
        <v>150</v>
      </c>
      <c r="C129" s="42">
        <v>1967</v>
      </c>
      <c r="D129" s="42"/>
      <c r="E129" s="22" t="s">
        <v>36</v>
      </c>
      <c r="F129" s="42">
        <v>5</v>
      </c>
      <c r="G129" s="42">
        <v>4</v>
      </c>
      <c r="H129" s="43">
        <v>5515.1</v>
      </c>
      <c r="I129" s="43">
        <v>3245.2</v>
      </c>
      <c r="J129" s="44">
        <v>195</v>
      </c>
      <c r="K129" s="43">
        <f>'прил 2'!C124</f>
        <v>35234326.740000002</v>
      </c>
      <c r="L129" s="43">
        <v>0</v>
      </c>
      <c r="M129" s="43">
        <v>5186372.13</v>
      </c>
      <c r="N129" s="43">
        <v>0</v>
      </c>
      <c r="O129" s="43">
        <f t="shared" si="23"/>
        <v>30047954.610000003</v>
      </c>
      <c r="P129" s="43">
        <f t="shared" si="24"/>
        <v>10857.366800197216</v>
      </c>
      <c r="Q129" s="43">
        <v>21224.880000000001</v>
      </c>
      <c r="R129" s="45" t="s">
        <v>37</v>
      </c>
    </row>
    <row r="130" spans="1:18" ht="24.95" customHeight="1" x14ac:dyDescent="0.25">
      <c r="A130" s="40">
        <v>104</v>
      </c>
      <c r="B130" s="41" t="s">
        <v>151</v>
      </c>
      <c r="C130" s="42">
        <v>1967</v>
      </c>
      <c r="D130" s="42"/>
      <c r="E130" s="22" t="s">
        <v>36</v>
      </c>
      <c r="F130" s="42">
        <v>5</v>
      </c>
      <c r="G130" s="42">
        <v>4</v>
      </c>
      <c r="H130" s="43">
        <v>3528.8</v>
      </c>
      <c r="I130" s="43">
        <v>3149.8</v>
      </c>
      <c r="J130" s="44">
        <v>156</v>
      </c>
      <c r="K130" s="43">
        <f>'прил 2'!C125</f>
        <v>39400755.600000001</v>
      </c>
      <c r="L130" s="43">
        <v>0</v>
      </c>
      <c r="M130" s="43">
        <v>6031190.4400000004</v>
      </c>
      <c r="N130" s="43">
        <v>0</v>
      </c>
      <c r="O130" s="43">
        <f t="shared" si="23"/>
        <v>33369565.16</v>
      </c>
      <c r="P130" s="43">
        <f t="shared" si="24"/>
        <v>12508.970601308019</v>
      </c>
      <c r="Q130" s="43">
        <v>24776.880000000001</v>
      </c>
      <c r="R130" s="45" t="s">
        <v>37</v>
      </c>
    </row>
    <row r="131" spans="1:18" ht="24.95" customHeight="1" x14ac:dyDescent="0.25">
      <c r="A131" s="40">
        <v>105</v>
      </c>
      <c r="B131" s="41" t="s">
        <v>152</v>
      </c>
      <c r="C131" s="42">
        <v>1967</v>
      </c>
      <c r="D131" s="42"/>
      <c r="E131" s="22" t="s">
        <v>36</v>
      </c>
      <c r="F131" s="42">
        <v>5</v>
      </c>
      <c r="G131" s="42">
        <v>6</v>
      </c>
      <c r="H131" s="43">
        <v>6005.9</v>
      </c>
      <c r="I131" s="43">
        <v>4600.01</v>
      </c>
      <c r="J131" s="44">
        <v>289</v>
      </c>
      <c r="K131" s="43">
        <f>'прил 2'!C126</f>
        <v>53077375.469999999</v>
      </c>
      <c r="L131" s="43">
        <v>0</v>
      </c>
      <c r="M131" s="43">
        <v>7910024.4500000002</v>
      </c>
      <c r="N131" s="43">
        <v>0</v>
      </c>
      <c r="O131" s="43">
        <f t="shared" si="23"/>
        <v>45167351.019999996</v>
      </c>
      <c r="P131" s="43">
        <f t="shared" si="24"/>
        <v>11538.534801011301</v>
      </c>
      <c r="Q131" s="43">
        <v>22900.9</v>
      </c>
      <c r="R131" s="45" t="s">
        <v>37</v>
      </c>
    </row>
    <row r="132" spans="1:18" ht="24.95" customHeight="1" x14ac:dyDescent="0.25">
      <c r="A132" s="40">
        <v>106</v>
      </c>
      <c r="B132" s="41" t="s">
        <v>153</v>
      </c>
      <c r="C132" s="42">
        <v>1967</v>
      </c>
      <c r="D132" s="42"/>
      <c r="E132" s="22" t="s">
        <v>36</v>
      </c>
      <c r="F132" s="42">
        <v>2</v>
      </c>
      <c r="G132" s="42">
        <v>3</v>
      </c>
      <c r="H132" s="43">
        <v>986.2</v>
      </c>
      <c r="I132" s="43">
        <v>896.9</v>
      </c>
      <c r="J132" s="44">
        <v>88</v>
      </c>
      <c r="K132" s="43">
        <f>'прил 2'!C127</f>
        <v>2721714.2600000002</v>
      </c>
      <c r="L132" s="43">
        <v>0</v>
      </c>
      <c r="M132" s="43">
        <v>521761.82</v>
      </c>
      <c r="N132" s="43">
        <v>0</v>
      </c>
      <c r="O132" s="43">
        <f t="shared" si="23"/>
        <v>2199952.4400000004</v>
      </c>
      <c r="P132" s="43">
        <f t="shared" si="24"/>
        <v>3034.5793956962875</v>
      </c>
      <c r="Q132" s="43">
        <v>10792.81</v>
      </c>
      <c r="R132" s="45" t="s">
        <v>37</v>
      </c>
    </row>
    <row r="133" spans="1:18" ht="24.95" customHeight="1" x14ac:dyDescent="0.25">
      <c r="A133" s="40">
        <v>107</v>
      </c>
      <c r="B133" s="41" t="s">
        <v>154</v>
      </c>
      <c r="C133" s="42">
        <v>1968</v>
      </c>
      <c r="D133" s="42"/>
      <c r="E133" s="22" t="s">
        <v>36</v>
      </c>
      <c r="F133" s="42">
        <v>5</v>
      </c>
      <c r="G133" s="42">
        <v>3</v>
      </c>
      <c r="H133" s="43">
        <v>3294.28</v>
      </c>
      <c r="I133" s="43">
        <v>2996.11</v>
      </c>
      <c r="J133" s="44">
        <v>387</v>
      </c>
      <c r="K133" s="43">
        <f>'прил 2'!C128</f>
        <v>3035744.94</v>
      </c>
      <c r="L133" s="43">
        <v>0</v>
      </c>
      <c r="M133" s="43">
        <v>581962.56000000006</v>
      </c>
      <c r="N133" s="43">
        <v>0</v>
      </c>
      <c r="O133" s="43">
        <f t="shared" si="23"/>
        <v>2453782.38</v>
      </c>
      <c r="P133" s="43">
        <f t="shared" si="24"/>
        <v>1013.2288000106804</v>
      </c>
      <c r="Q133" s="43">
        <v>2857.9</v>
      </c>
      <c r="R133" s="45" t="s">
        <v>37</v>
      </c>
    </row>
    <row r="134" spans="1:18" ht="24.95" customHeight="1" x14ac:dyDescent="0.25">
      <c r="A134" s="40">
        <v>108</v>
      </c>
      <c r="B134" s="41" t="s">
        <v>155</v>
      </c>
      <c r="C134" s="42">
        <v>1968</v>
      </c>
      <c r="D134" s="42"/>
      <c r="E134" s="22" t="s">
        <v>36</v>
      </c>
      <c r="F134" s="42">
        <v>5</v>
      </c>
      <c r="G134" s="42">
        <v>3</v>
      </c>
      <c r="H134" s="43">
        <v>4924.2</v>
      </c>
      <c r="I134" s="43">
        <v>3179.8</v>
      </c>
      <c r="J134" s="44">
        <v>380</v>
      </c>
      <c r="K134" s="43">
        <f>'прил 2'!C129</f>
        <v>28287775.530000001</v>
      </c>
      <c r="L134" s="43">
        <v>0</v>
      </c>
      <c r="M134" s="43">
        <v>4966044.05</v>
      </c>
      <c r="N134" s="43">
        <v>0</v>
      </c>
      <c r="O134" s="43">
        <f t="shared" si="23"/>
        <v>23321731.48</v>
      </c>
      <c r="P134" s="43">
        <f t="shared" si="24"/>
        <v>8896.0863985156302</v>
      </c>
      <c r="Q134" s="43">
        <v>13365.9</v>
      </c>
      <c r="R134" s="45" t="s">
        <v>37</v>
      </c>
    </row>
    <row r="135" spans="1:18" ht="24.95" customHeight="1" x14ac:dyDescent="0.25">
      <c r="A135" s="40">
        <v>109</v>
      </c>
      <c r="B135" s="41" t="s">
        <v>156</v>
      </c>
      <c r="C135" s="42">
        <v>1968</v>
      </c>
      <c r="D135" s="42"/>
      <c r="E135" s="22" t="s">
        <v>36</v>
      </c>
      <c r="F135" s="42">
        <v>5</v>
      </c>
      <c r="G135" s="42">
        <v>3</v>
      </c>
      <c r="H135" s="43">
        <v>2987.6</v>
      </c>
      <c r="I135" s="43">
        <v>2967.15</v>
      </c>
      <c r="J135" s="44">
        <v>320</v>
      </c>
      <c r="K135" s="43">
        <f>'прил 2'!C130</f>
        <v>8507026.1600000001</v>
      </c>
      <c r="L135" s="43">
        <v>0</v>
      </c>
      <c r="M135" s="43">
        <v>1630825.64</v>
      </c>
      <c r="N135" s="43">
        <v>0</v>
      </c>
      <c r="O135" s="43">
        <f t="shared" si="23"/>
        <v>6876200.5200000005</v>
      </c>
      <c r="P135" s="43">
        <f t="shared" si="24"/>
        <v>2867.0698009874795</v>
      </c>
      <c r="Q135" s="43">
        <v>11171.9</v>
      </c>
      <c r="R135" s="45" t="s">
        <v>37</v>
      </c>
    </row>
    <row r="136" spans="1:18" ht="24.95" customHeight="1" x14ac:dyDescent="0.25">
      <c r="A136" s="40">
        <v>110</v>
      </c>
      <c r="B136" s="41" t="s">
        <v>157</v>
      </c>
      <c r="C136" s="42">
        <v>1979</v>
      </c>
      <c r="D136" s="42"/>
      <c r="E136" s="22" t="s">
        <v>36</v>
      </c>
      <c r="F136" s="42">
        <v>5</v>
      </c>
      <c r="G136" s="42">
        <v>2</v>
      </c>
      <c r="H136" s="43">
        <v>4484.7</v>
      </c>
      <c r="I136" s="43">
        <v>3266.6</v>
      </c>
      <c r="J136" s="44">
        <v>202</v>
      </c>
      <c r="K136" s="43">
        <f>'прил 2'!C131</f>
        <v>56668292.75</v>
      </c>
      <c r="L136" s="43">
        <v>0</v>
      </c>
      <c r="M136" s="43">
        <v>8311213.4699999997</v>
      </c>
      <c r="N136" s="43">
        <v>0</v>
      </c>
      <c r="O136" s="43">
        <f t="shared" si="23"/>
        <v>48357079.280000001</v>
      </c>
      <c r="P136" s="43">
        <f t="shared" si="24"/>
        <v>17347.790592665158</v>
      </c>
      <c r="Q136" s="43">
        <v>32425.9</v>
      </c>
      <c r="R136" s="45" t="s">
        <v>37</v>
      </c>
    </row>
    <row r="137" spans="1:18" ht="24.95" customHeight="1" x14ac:dyDescent="0.25">
      <c r="A137" s="40">
        <v>111</v>
      </c>
      <c r="B137" s="41" t="s">
        <v>158</v>
      </c>
      <c r="C137" s="42">
        <v>1963</v>
      </c>
      <c r="D137" s="42"/>
      <c r="E137" s="22" t="s">
        <v>36</v>
      </c>
      <c r="F137" s="42">
        <v>4</v>
      </c>
      <c r="G137" s="42">
        <v>3</v>
      </c>
      <c r="H137" s="43">
        <v>3661.2</v>
      </c>
      <c r="I137" s="43">
        <v>1761.95</v>
      </c>
      <c r="J137" s="44">
        <v>468</v>
      </c>
      <c r="K137" s="43">
        <f>'прил 2'!C132</f>
        <v>7744468.3399999999</v>
      </c>
      <c r="L137" s="43">
        <v>0</v>
      </c>
      <c r="M137" s="43">
        <v>994635.23</v>
      </c>
      <c r="N137" s="43">
        <v>0</v>
      </c>
      <c r="O137" s="43">
        <f t="shared" si="23"/>
        <v>6749833.1099999994</v>
      </c>
      <c r="P137" s="43">
        <f t="shared" si="24"/>
        <v>4395.3962030704615</v>
      </c>
      <c r="Q137" s="43">
        <v>6856.9</v>
      </c>
      <c r="R137" s="45" t="s">
        <v>37</v>
      </c>
    </row>
    <row r="138" spans="1:18" ht="24.95" customHeight="1" x14ac:dyDescent="0.25">
      <c r="A138" s="40">
        <v>112</v>
      </c>
      <c r="B138" s="41" t="s">
        <v>159</v>
      </c>
      <c r="C138" s="42">
        <v>2001</v>
      </c>
      <c r="D138" s="42"/>
      <c r="E138" s="22" t="s">
        <v>41</v>
      </c>
      <c r="F138" s="42">
        <v>10</v>
      </c>
      <c r="G138" s="42">
        <v>2</v>
      </c>
      <c r="H138" s="43">
        <v>6393.4</v>
      </c>
      <c r="I138" s="43">
        <v>4560.3</v>
      </c>
      <c r="J138" s="44">
        <v>137</v>
      </c>
      <c r="K138" s="43">
        <f>'прил 2'!C133</f>
        <v>7462995.4199999999</v>
      </c>
      <c r="L138" s="43">
        <v>0</v>
      </c>
      <c r="M138" s="43">
        <v>7256702</v>
      </c>
      <c r="N138" s="43">
        <v>0</v>
      </c>
      <c r="O138" s="43">
        <f t="shared" si="23"/>
        <v>206293.41999999993</v>
      </c>
      <c r="P138" s="43">
        <f t="shared" si="24"/>
        <v>1636.514137227814</v>
      </c>
      <c r="Q138" s="43">
        <v>157742.81</v>
      </c>
      <c r="R138" s="45" t="s">
        <v>37</v>
      </c>
    </row>
    <row r="139" spans="1:18" ht="24.95" customHeight="1" x14ac:dyDescent="0.25">
      <c r="A139" s="40">
        <v>113</v>
      </c>
      <c r="B139" s="41" t="s">
        <v>160</v>
      </c>
      <c r="C139" s="42">
        <v>2001</v>
      </c>
      <c r="D139" s="42"/>
      <c r="E139" s="22" t="s">
        <v>36</v>
      </c>
      <c r="F139" s="42">
        <v>8</v>
      </c>
      <c r="G139" s="42">
        <v>1</v>
      </c>
      <c r="H139" s="43">
        <v>4529.5</v>
      </c>
      <c r="I139" s="43">
        <v>3875.5</v>
      </c>
      <c r="J139" s="44">
        <v>36</v>
      </c>
      <c r="K139" s="43">
        <f>'прил 2'!C134</f>
        <v>3288195.63</v>
      </c>
      <c r="L139" s="43">
        <v>0</v>
      </c>
      <c r="M139" s="43">
        <v>3177693</v>
      </c>
      <c r="N139" s="43">
        <v>0</v>
      </c>
      <c r="O139" s="43">
        <f t="shared" si="23"/>
        <v>110502.62999999989</v>
      </c>
      <c r="P139" s="43">
        <f t="shared" si="24"/>
        <v>848.45713585343822</v>
      </c>
      <c r="Q139" s="43">
        <v>69680.67</v>
      </c>
      <c r="R139" s="45" t="s">
        <v>37</v>
      </c>
    </row>
    <row r="140" spans="1:18" ht="24.95" customHeight="1" x14ac:dyDescent="0.25">
      <c r="A140" s="40">
        <v>114</v>
      </c>
      <c r="B140" s="41" t="s">
        <v>161</v>
      </c>
      <c r="C140" s="42">
        <v>2001</v>
      </c>
      <c r="D140" s="42"/>
      <c r="E140" s="22" t="s">
        <v>36</v>
      </c>
      <c r="F140" s="42">
        <v>10</v>
      </c>
      <c r="G140" s="42">
        <v>3</v>
      </c>
      <c r="H140" s="43">
        <v>7653.91</v>
      </c>
      <c r="I140" s="43">
        <v>6956.4</v>
      </c>
      <c r="J140" s="44">
        <v>183</v>
      </c>
      <c r="K140" s="43">
        <f>'прил 2'!C135</f>
        <v>11194493.130000001</v>
      </c>
      <c r="L140" s="43">
        <v>0</v>
      </c>
      <c r="M140" s="43">
        <v>10885053</v>
      </c>
      <c r="N140" s="43">
        <v>0</v>
      </c>
      <c r="O140" s="43">
        <f t="shared" si="23"/>
        <v>309440.13000000082</v>
      </c>
      <c r="P140" s="43">
        <f t="shared" si="24"/>
        <v>1609.236549077109</v>
      </c>
      <c r="Q140" s="43">
        <v>235362.99</v>
      </c>
      <c r="R140" s="45" t="s">
        <v>37</v>
      </c>
    </row>
    <row r="141" spans="1:18" ht="24.95" customHeight="1" x14ac:dyDescent="0.25">
      <c r="A141" s="40">
        <v>115</v>
      </c>
      <c r="B141" s="41" t="s">
        <v>162</v>
      </c>
      <c r="C141" s="42">
        <v>2001</v>
      </c>
      <c r="D141" s="42"/>
      <c r="E141" s="22" t="s">
        <v>36</v>
      </c>
      <c r="F141" s="42">
        <v>9</v>
      </c>
      <c r="G141" s="42">
        <v>1</v>
      </c>
      <c r="H141" s="43">
        <v>2651.1</v>
      </c>
      <c r="I141" s="43">
        <v>2133.75</v>
      </c>
      <c r="J141" s="44">
        <v>22</v>
      </c>
      <c r="K141" s="43">
        <f>'прил 2'!C136</f>
        <v>3288195.63</v>
      </c>
      <c r="L141" s="43">
        <v>0</v>
      </c>
      <c r="M141" s="43">
        <v>3177693</v>
      </c>
      <c r="N141" s="43">
        <v>0</v>
      </c>
      <c r="O141" s="43">
        <f t="shared" si="23"/>
        <v>110502.62999999989</v>
      </c>
      <c r="P141" s="43">
        <f t="shared" si="24"/>
        <v>1541.0407170474516</v>
      </c>
      <c r="Q141" s="43">
        <v>70349.98</v>
      </c>
      <c r="R141" s="45" t="s">
        <v>37</v>
      </c>
    </row>
    <row r="142" spans="1:18" ht="24.95" customHeight="1" x14ac:dyDescent="0.25">
      <c r="A142" s="40">
        <v>116</v>
      </c>
      <c r="B142" s="41" t="s">
        <v>163</v>
      </c>
      <c r="C142" s="42">
        <v>2001</v>
      </c>
      <c r="D142" s="42"/>
      <c r="E142" s="22" t="s">
        <v>36</v>
      </c>
      <c r="F142" s="42">
        <v>6</v>
      </c>
      <c r="G142" s="42">
        <v>1</v>
      </c>
      <c r="H142" s="43">
        <v>1968.5</v>
      </c>
      <c r="I142" s="43">
        <v>1649.5</v>
      </c>
      <c r="J142" s="44">
        <v>18</v>
      </c>
      <c r="K142" s="43">
        <f>'прил 2'!C137</f>
        <v>3288195.63</v>
      </c>
      <c r="L142" s="43">
        <v>0</v>
      </c>
      <c r="M142" s="43">
        <v>3177693</v>
      </c>
      <c r="N142" s="43">
        <v>0</v>
      </c>
      <c r="O142" s="43">
        <f t="shared" si="23"/>
        <v>110502.62999999989</v>
      </c>
      <c r="P142" s="43">
        <f t="shared" si="24"/>
        <v>1993.4499120945741</v>
      </c>
      <c r="Q142" s="43">
        <v>70787.19</v>
      </c>
      <c r="R142" s="45" t="s">
        <v>37</v>
      </c>
    </row>
    <row r="143" spans="1:18" ht="24.95" customHeight="1" x14ac:dyDescent="0.25">
      <c r="A143" s="40">
        <v>117</v>
      </c>
      <c r="B143" s="41" t="s">
        <v>164</v>
      </c>
      <c r="C143" s="42">
        <v>2001</v>
      </c>
      <c r="D143" s="42"/>
      <c r="E143" s="22" t="s">
        <v>36</v>
      </c>
      <c r="F143" s="42">
        <v>10</v>
      </c>
      <c r="G143" s="42">
        <v>4</v>
      </c>
      <c r="H143" s="43">
        <v>11029.3</v>
      </c>
      <c r="I143" s="43">
        <v>9271.07</v>
      </c>
      <c r="J143" s="44">
        <v>488</v>
      </c>
      <c r="K143" s="43">
        <f>'прил 2'!C138</f>
        <v>14925990.85</v>
      </c>
      <c r="L143" s="43">
        <v>0</v>
      </c>
      <c r="M143" s="43">
        <v>14513404</v>
      </c>
      <c r="N143" s="43">
        <v>0</v>
      </c>
      <c r="O143" s="43">
        <f t="shared" si="23"/>
        <v>412586.84999999963</v>
      </c>
      <c r="P143" s="43">
        <f t="shared" si="24"/>
        <v>1609.9534196160746</v>
      </c>
      <c r="Q143" s="43">
        <v>313010.40000000002</v>
      </c>
      <c r="R143" s="45" t="s">
        <v>37</v>
      </c>
    </row>
    <row r="144" spans="1:18" ht="24.95" customHeight="1" x14ac:dyDescent="0.25">
      <c r="A144" s="40">
        <v>118</v>
      </c>
      <c r="B144" s="41" t="s">
        <v>165</v>
      </c>
      <c r="C144" s="42">
        <v>2001</v>
      </c>
      <c r="D144" s="42"/>
      <c r="E144" s="22" t="s">
        <v>36</v>
      </c>
      <c r="F144" s="42">
        <v>10</v>
      </c>
      <c r="G144" s="42">
        <v>2</v>
      </c>
      <c r="H144" s="43">
        <v>6150.3</v>
      </c>
      <c r="I144" s="43">
        <v>4970.8999999999996</v>
      </c>
      <c r="J144" s="44">
        <v>187</v>
      </c>
      <c r="K144" s="43">
        <f>'прил 2'!C139</f>
        <v>7462995.4199999999</v>
      </c>
      <c r="L144" s="43">
        <v>0</v>
      </c>
      <c r="M144" s="43">
        <v>7256702</v>
      </c>
      <c r="N144" s="43">
        <v>0</v>
      </c>
      <c r="O144" s="43">
        <f t="shared" si="23"/>
        <v>206293.41999999993</v>
      </c>
      <c r="P144" s="43">
        <f t="shared" si="24"/>
        <v>1501.336864551691</v>
      </c>
      <c r="Q144" s="43">
        <v>157611.37</v>
      </c>
      <c r="R144" s="45" t="s">
        <v>37</v>
      </c>
    </row>
    <row r="145" spans="1:18" ht="24.95" customHeight="1" x14ac:dyDescent="0.25">
      <c r="A145" s="40">
        <v>119</v>
      </c>
      <c r="B145" s="41" t="s">
        <v>166</v>
      </c>
      <c r="C145" s="42">
        <v>2001</v>
      </c>
      <c r="D145" s="42"/>
      <c r="E145" s="22" t="s">
        <v>36</v>
      </c>
      <c r="F145" s="42">
        <v>10</v>
      </c>
      <c r="G145" s="42">
        <v>1</v>
      </c>
      <c r="H145" s="43">
        <v>3076.5</v>
      </c>
      <c r="I145" s="43">
        <v>2494.61</v>
      </c>
      <c r="J145" s="44">
        <v>110</v>
      </c>
      <c r="K145" s="43">
        <f>'прил 2'!C140</f>
        <v>3748497.71</v>
      </c>
      <c r="L145" s="43">
        <v>0</v>
      </c>
      <c r="M145" s="43">
        <v>3628351</v>
      </c>
      <c r="N145" s="43">
        <v>0</v>
      </c>
      <c r="O145" s="43">
        <f t="shared" si="23"/>
        <v>120146.70999999996</v>
      </c>
      <c r="P145" s="43">
        <f t="shared" si="24"/>
        <v>1502.6387731950083</v>
      </c>
      <c r="Q145" s="43">
        <v>79959.3</v>
      </c>
      <c r="R145" s="45" t="s">
        <v>37</v>
      </c>
    </row>
    <row r="146" spans="1:18" ht="24.95" customHeight="1" x14ac:dyDescent="0.25">
      <c r="A146" s="40">
        <v>120</v>
      </c>
      <c r="B146" s="41" t="s">
        <v>167</v>
      </c>
      <c r="C146" s="42">
        <v>2001</v>
      </c>
      <c r="D146" s="42"/>
      <c r="E146" s="22" t="s">
        <v>41</v>
      </c>
      <c r="F146" s="42">
        <v>8</v>
      </c>
      <c r="G146" s="42">
        <v>3</v>
      </c>
      <c r="H146" s="43">
        <v>4782.3</v>
      </c>
      <c r="I146" s="43">
        <v>4289.2</v>
      </c>
      <c r="J146" s="44">
        <v>108</v>
      </c>
      <c r="K146" s="43">
        <f>'прил 2'!C141</f>
        <v>9813586.8900000006</v>
      </c>
      <c r="L146" s="43">
        <v>0</v>
      </c>
      <c r="M146" s="43">
        <v>9533079</v>
      </c>
      <c r="N146" s="43">
        <v>0</v>
      </c>
      <c r="O146" s="43">
        <f t="shared" si="23"/>
        <v>280507.8900000006</v>
      </c>
      <c r="P146" s="43">
        <f t="shared" si="24"/>
        <v>2287.9760538095684</v>
      </c>
      <c r="Q146" s="43">
        <v>207088.58</v>
      </c>
      <c r="R146" s="45" t="s">
        <v>37</v>
      </c>
    </row>
    <row r="147" spans="1:18" ht="24.95" customHeight="1" x14ac:dyDescent="0.25">
      <c r="A147" s="40">
        <v>121</v>
      </c>
      <c r="B147" s="47" t="s">
        <v>168</v>
      </c>
      <c r="C147" s="42">
        <v>2001</v>
      </c>
      <c r="D147" s="42"/>
      <c r="E147" s="22" t="s">
        <v>36</v>
      </c>
      <c r="F147" s="42">
        <v>10</v>
      </c>
      <c r="G147" s="42">
        <v>2</v>
      </c>
      <c r="H147" s="43">
        <v>5617.8</v>
      </c>
      <c r="I147" s="43">
        <v>4580.24</v>
      </c>
      <c r="J147" s="44">
        <v>205</v>
      </c>
      <c r="K147" s="43">
        <f>'прил 2'!C142</f>
        <v>7462995.4199999999</v>
      </c>
      <c r="L147" s="43">
        <v>0</v>
      </c>
      <c r="M147" s="43">
        <v>7256702</v>
      </c>
      <c r="N147" s="43">
        <v>0</v>
      </c>
      <c r="O147" s="43">
        <f t="shared" si="23"/>
        <v>206293.41999999993</v>
      </c>
      <c r="P147" s="43">
        <f t="shared" si="24"/>
        <v>1629.3895996716331</v>
      </c>
      <c r="Q147" s="43">
        <v>157735.88</v>
      </c>
      <c r="R147" s="45" t="s">
        <v>37</v>
      </c>
    </row>
    <row r="148" spans="1:18" ht="24.95" customHeight="1" x14ac:dyDescent="0.25">
      <c r="A148" s="40">
        <v>122</v>
      </c>
      <c r="B148" s="47" t="s">
        <v>169</v>
      </c>
      <c r="C148" s="42">
        <v>2001</v>
      </c>
      <c r="D148" s="42"/>
      <c r="E148" s="22" t="s">
        <v>36</v>
      </c>
      <c r="F148" s="42">
        <v>10</v>
      </c>
      <c r="G148" s="42">
        <v>2</v>
      </c>
      <c r="H148" s="43">
        <v>8038.9</v>
      </c>
      <c r="I148" s="43">
        <v>6550.2</v>
      </c>
      <c r="J148" s="44">
        <v>234</v>
      </c>
      <c r="K148" s="43">
        <f>'прил 2'!C143</f>
        <v>7462995.4199999999</v>
      </c>
      <c r="L148" s="43">
        <v>0</v>
      </c>
      <c r="M148" s="43">
        <v>7256702</v>
      </c>
      <c r="N148" s="43">
        <v>0</v>
      </c>
      <c r="O148" s="43">
        <f t="shared" si="23"/>
        <v>206293.41999999993</v>
      </c>
      <c r="P148" s="43">
        <f t="shared" si="24"/>
        <v>1139.353824310708</v>
      </c>
      <c r="Q148" s="43">
        <v>157259.39000000001</v>
      </c>
      <c r="R148" s="45" t="s">
        <v>37</v>
      </c>
    </row>
    <row r="149" spans="1:18" ht="24.95" customHeight="1" x14ac:dyDescent="0.25">
      <c r="A149" s="40">
        <v>123</v>
      </c>
      <c r="B149" s="47" t="s">
        <v>170</v>
      </c>
      <c r="C149" s="42">
        <v>2001</v>
      </c>
      <c r="D149" s="42"/>
      <c r="E149" s="22" t="s">
        <v>36</v>
      </c>
      <c r="F149" s="42">
        <v>10</v>
      </c>
      <c r="G149" s="42">
        <v>4</v>
      </c>
      <c r="H149" s="43">
        <v>11959.4</v>
      </c>
      <c r="I149" s="43">
        <v>8690.5</v>
      </c>
      <c r="J149" s="44">
        <v>333</v>
      </c>
      <c r="K149" s="43">
        <f>'прил 2'!C144</f>
        <v>14925990.85</v>
      </c>
      <c r="L149" s="43">
        <v>0</v>
      </c>
      <c r="M149" s="43">
        <v>14513404</v>
      </c>
      <c r="N149" s="43">
        <v>0</v>
      </c>
      <c r="O149" s="43">
        <f t="shared" si="23"/>
        <v>412586.84999999963</v>
      </c>
      <c r="P149" s="43">
        <f t="shared" si="24"/>
        <v>1717.5065703929579</v>
      </c>
      <c r="Q149" s="43">
        <v>313114.98</v>
      </c>
      <c r="R149" s="45" t="s">
        <v>37</v>
      </c>
    </row>
    <row r="150" spans="1:18" ht="24.95" customHeight="1" x14ac:dyDescent="0.25">
      <c r="A150" s="40">
        <v>124</v>
      </c>
      <c r="B150" s="47" t="s">
        <v>171</v>
      </c>
      <c r="C150" s="42">
        <v>2001</v>
      </c>
      <c r="D150" s="42"/>
      <c r="E150" s="22" t="s">
        <v>36</v>
      </c>
      <c r="F150" s="42">
        <v>10</v>
      </c>
      <c r="G150" s="42">
        <v>4</v>
      </c>
      <c r="H150" s="43">
        <v>11349.2</v>
      </c>
      <c r="I150" s="43">
        <v>9342.4</v>
      </c>
      <c r="J150" s="44">
        <v>353</v>
      </c>
      <c r="K150" s="43">
        <f>'прил 2'!C145</f>
        <v>14925990.85</v>
      </c>
      <c r="L150" s="43">
        <v>0</v>
      </c>
      <c r="M150" s="43">
        <v>14513404</v>
      </c>
      <c r="N150" s="43">
        <v>0</v>
      </c>
      <c r="O150" s="43">
        <f t="shared" si="23"/>
        <v>412586.84999999963</v>
      </c>
      <c r="P150" s="43">
        <f t="shared" si="24"/>
        <v>1597.6612915310841</v>
      </c>
      <c r="Q150" s="43">
        <v>312998.45</v>
      </c>
      <c r="R150" s="45" t="s">
        <v>37</v>
      </c>
    </row>
    <row r="151" spans="1:18" ht="24.95" customHeight="1" x14ac:dyDescent="0.25">
      <c r="A151" s="40">
        <v>125</v>
      </c>
      <c r="B151" s="47" t="s">
        <v>172</v>
      </c>
      <c r="C151" s="42">
        <v>2001</v>
      </c>
      <c r="D151" s="42"/>
      <c r="E151" s="22" t="s">
        <v>36</v>
      </c>
      <c r="F151" s="42">
        <v>9</v>
      </c>
      <c r="G151" s="42">
        <v>2</v>
      </c>
      <c r="H151" s="43">
        <v>5646.1</v>
      </c>
      <c r="I151" s="43">
        <v>4178</v>
      </c>
      <c r="J151" s="44">
        <v>183</v>
      </c>
      <c r="K151" s="43">
        <f>'прил 2'!C146</f>
        <v>6542391.2599999998</v>
      </c>
      <c r="L151" s="43">
        <v>0</v>
      </c>
      <c r="M151" s="43">
        <v>6355386</v>
      </c>
      <c r="N151" s="43">
        <v>0</v>
      </c>
      <c r="O151" s="43">
        <f t="shared" si="23"/>
        <v>187005.25999999978</v>
      </c>
      <c r="P151" s="43">
        <f t="shared" si="24"/>
        <v>1565.9146146481569</v>
      </c>
      <c r="Q151" s="43">
        <v>138384.51999999999</v>
      </c>
      <c r="R151" s="45" t="s">
        <v>37</v>
      </c>
    </row>
    <row r="152" spans="1:18" ht="24.95" customHeight="1" x14ac:dyDescent="0.25">
      <c r="A152" s="40">
        <v>126</v>
      </c>
      <c r="B152" s="41" t="s">
        <v>173</v>
      </c>
      <c r="C152" s="42">
        <v>1992</v>
      </c>
      <c r="D152" s="42"/>
      <c r="E152" s="22" t="s">
        <v>36</v>
      </c>
      <c r="F152" s="42">
        <v>5</v>
      </c>
      <c r="G152" s="42">
        <v>3</v>
      </c>
      <c r="H152" s="43">
        <v>3848.6</v>
      </c>
      <c r="I152" s="43">
        <v>3115.9</v>
      </c>
      <c r="J152" s="44">
        <v>187</v>
      </c>
      <c r="K152" s="43">
        <f>'прил 2'!C147</f>
        <v>50086283.409999996</v>
      </c>
      <c r="L152" s="43">
        <v>0</v>
      </c>
      <c r="M152" s="43">
        <v>7364654.5099999998</v>
      </c>
      <c r="N152" s="43">
        <v>0</v>
      </c>
      <c r="O152" s="43">
        <f t="shared" si="23"/>
        <v>42721628.899999999</v>
      </c>
      <c r="P152" s="43">
        <f t="shared" si="24"/>
        <v>16074.419400494238</v>
      </c>
      <c r="Q152" s="43">
        <v>29819.9</v>
      </c>
      <c r="R152" s="45" t="s">
        <v>37</v>
      </c>
    </row>
    <row r="153" spans="1:18" ht="24.95" customHeight="1" x14ac:dyDescent="0.25">
      <c r="A153" s="40">
        <v>127</v>
      </c>
      <c r="B153" s="41" t="s">
        <v>174</v>
      </c>
      <c r="C153" s="42">
        <v>1961</v>
      </c>
      <c r="D153" s="42"/>
      <c r="E153" s="22" t="s">
        <v>36</v>
      </c>
      <c r="F153" s="42">
        <v>4</v>
      </c>
      <c r="G153" s="42">
        <v>3</v>
      </c>
      <c r="H153" s="43">
        <v>2649.5</v>
      </c>
      <c r="I153" s="43">
        <v>1628.1</v>
      </c>
      <c r="J153" s="44">
        <v>180</v>
      </c>
      <c r="K153" s="43">
        <f>'прил 2'!C148</f>
        <v>8661834.1400000006</v>
      </c>
      <c r="L153" s="43">
        <v>0</v>
      </c>
      <c r="M153" s="43">
        <v>1303538.32</v>
      </c>
      <c r="N153" s="43">
        <v>0</v>
      </c>
      <c r="O153" s="43">
        <f t="shared" si="23"/>
        <v>7358295.8200000003</v>
      </c>
      <c r="P153" s="43">
        <f t="shared" si="24"/>
        <v>5320.2101467968805</v>
      </c>
      <c r="Q153" s="43">
        <v>8722.8799999999992</v>
      </c>
      <c r="R153" s="45" t="s">
        <v>37</v>
      </c>
    </row>
    <row r="154" spans="1:18" ht="24.95" customHeight="1" x14ac:dyDescent="0.25">
      <c r="A154" s="40">
        <v>128</v>
      </c>
      <c r="B154" s="41" t="s">
        <v>175</v>
      </c>
      <c r="C154" s="42">
        <v>1983</v>
      </c>
      <c r="D154" s="42"/>
      <c r="E154" s="22" t="s">
        <v>41</v>
      </c>
      <c r="F154" s="42">
        <v>9</v>
      </c>
      <c r="G154" s="42">
        <v>5</v>
      </c>
      <c r="H154" s="43">
        <v>12110</v>
      </c>
      <c r="I154" s="43">
        <v>10334</v>
      </c>
      <c r="J154" s="44">
        <v>519</v>
      </c>
      <c r="K154" s="43">
        <f>'прил 2'!C149</f>
        <v>121917067.43000001</v>
      </c>
      <c r="L154" s="43">
        <v>0</v>
      </c>
      <c r="M154" s="43">
        <v>19198564.199999999</v>
      </c>
      <c r="N154" s="43">
        <v>0</v>
      </c>
      <c r="O154" s="43">
        <f t="shared" si="23"/>
        <v>102718503.23</v>
      </c>
      <c r="P154" s="43">
        <f t="shared" si="24"/>
        <v>11797.664740661894</v>
      </c>
      <c r="Q154" s="43">
        <v>21704.1</v>
      </c>
      <c r="R154" s="45" t="s">
        <v>37</v>
      </c>
    </row>
    <row r="155" spans="1:18" ht="24.95" customHeight="1" x14ac:dyDescent="0.25">
      <c r="A155" s="40">
        <v>129</v>
      </c>
      <c r="B155" s="48" t="s">
        <v>176</v>
      </c>
      <c r="C155" s="42">
        <v>1979</v>
      </c>
      <c r="D155" s="42"/>
      <c r="E155" s="22" t="s">
        <v>41</v>
      </c>
      <c r="F155" s="42">
        <v>9</v>
      </c>
      <c r="G155" s="42">
        <v>4</v>
      </c>
      <c r="H155" s="43">
        <v>11761</v>
      </c>
      <c r="I155" s="43">
        <v>8045.6</v>
      </c>
      <c r="J155" s="44">
        <v>320</v>
      </c>
      <c r="K155" s="43">
        <f>'прил 2'!C150</f>
        <v>90282278.430000007</v>
      </c>
      <c r="L155" s="43">
        <v>0</v>
      </c>
      <c r="M155" s="43">
        <v>14030293.140000001</v>
      </c>
      <c r="N155" s="43">
        <v>0</v>
      </c>
      <c r="O155" s="43">
        <f t="shared" si="23"/>
        <v>76251985.290000007</v>
      </c>
      <c r="P155" s="43">
        <f t="shared" si="24"/>
        <v>11221.32326116138</v>
      </c>
      <c r="Q155" s="43">
        <v>20662.099999999999</v>
      </c>
      <c r="R155" s="45" t="s">
        <v>37</v>
      </c>
    </row>
    <row r="156" spans="1:18" ht="24.95" customHeight="1" x14ac:dyDescent="0.25">
      <c r="A156" s="40">
        <v>130</v>
      </c>
      <c r="B156" s="48" t="s">
        <v>177</v>
      </c>
      <c r="C156" s="42">
        <v>1969</v>
      </c>
      <c r="D156" s="42"/>
      <c r="E156" s="22" t="s">
        <v>36</v>
      </c>
      <c r="F156" s="42">
        <v>5</v>
      </c>
      <c r="G156" s="42">
        <v>6</v>
      </c>
      <c r="H156" s="43">
        <v>4391</v>
      </c>
      <c r="I156" s="43">
        <v>4320.7299999999996</v>
      </c>
      <c r="J156" s="44">
        <v>254</v>
      </c>
      <c r="K156" s="43">
        <f>'прил 2'!C151</f>
        <v>62676194.840000004</v>
      </c>
      <c r="L156" s="43">
        <v>0</v>
      </c>
      <c r="M156" s="43">
        <v>10192898.609999999</v>
      </c>
      <c r="N156" s="43">
        <v>0</v>
      </c>
      <c r="O156" s="43">
        <f t="shared" si="23"/>
        <v>52483296.230000004</v>
      </c>
      <c r="P156" s="43">
        <f t="shared" si="24"/>
        <v>14505.927202116311</v>
      </c>
      <c r="Q156" s="43">
        <v>22093.9</v>
      </c>
      <c r="R156" s="45" t="s">
        <v>37</v>
      </c>
    </row>
    <row r="157" spans="1:18" ht="24.95" customHeight="1" x14ac:dyDescent="0.25">
      <c r="A157" s="40">
        <v>131</v>
      </c>
      <c r="B157" s="48" t="s">
        <v>178</v>
      </c>
      <c r="C157" s="42">
        <v>1967</v>
      </c>
      <c r="D157" s="42"/>
      <c r="E157" s="22" t="s">
        <v>41</v>
      </c>
      <c r="F157" s="42">
        <v>5</v>
      </c>
      <c r="G157" s="42">
        <v>6</v>
      </c>
      <c r="H157" s="43">
        <v>4816.1000000000004</v>
      </c>
      <c r="I157" s="43">
        <v>4433</v>
      </c>
      <c r="J157" s="44">
        <v>269</v>
      </c>
      <c r="K157" s="43">
        <f>'прил 2'!C152</f>
        <v>2010372.59</v>
      </c>
      <c r="L157" s="43">
        <v>0</v>
      </c>
      <c r="M157" s="43">
        <v>385395.22</v>
      </c>
      <c r="N157" s="43">
        <v>0</v>
      </c>
      <c r="O157" s="43">
        <f t="shared" si="23"/>
        <v>1624977.37</v>
      </c>
      <c r="P157" s="43">
        <f t="shared" si="24"/>
        <v>453.5015993683736</v>
      </c>
      <c r="Q157" s="43">
        <v>1598.9</v>
      </c>
      <c r="R157" s="45" t="s">
        <v>37</v>
      </c>
    </row>
    <row r="158" spans="1:18" ht="24.95" customHeight="1" x14ac:dyDescent="0.25">
      <c r="A158" s="40">
        <v>132</v>
      </c>
      <c r="B158" s="48" t="s">
        <v>179</v>
      </c>
      <c r="C158" s="42">
        <v>1980</v>
      </c>
      <c r="D158" s="42"/>
      <c r="E158" s="22" t="s">
        <v>36</v>
      </c>
      <c r="F158" s="42">
        <v>2</v>
      </c>
      <c r="G158" s="42">
        <v>2</v>
      </c>
      <c r="H158" s="43">
        <v>792.4</v>
      </c>
      <c r="I158" s="43">
        <v>734.4</v>
      </c>
      <c r="J158" s="44">
        <v>36</v>
      </c>
      <c r="K158" s="43">
        <f>'прил 2'!C153</f>
        <v>34420118.130000003</v>
      </c>
      <c r="L158" s="43">
        <v>0</v>
      </c>
      <c r="M158" s="43">
        <v>3573568.86</v>
      </c>
      <c r="N158" s="43">
        <v>0</v>
      </c>
      <c r="O158" s="43">
        <f t="shared" si="23"/>
        <v>30846549.270000003</v>
      </c>
      <c r="P158" s="43">
        <f t="shared" si="24"/>
        <v>46868.352573529417</v>
      </c>
      <c r="Q158" s="43">
        <v>73009.81</v>
      </c>
      <c r="R158" s="45" t="s">
        <v>37</v>
      </c>
    </row>
    <row r="159" spans="1:18" ht="24.95" customHeight="1" x14ac:dyDescent="0.25">
      <c r="A159" s="34" t="s">
        <v>180</v>
      </c>
      <c r="B159" s="41"/>
      <c r="C159" s="36" t="s">
        <v>31</v>
      </c>
      <c r="D159" s="36" t="s">
        <v>31</v>
      </c>
      <c r="E159" s="23" t="s">
        <v>31</v>
      </c>
      <c r="F159" s="36" t="s">
        <v>31</v>
      </c>
      <c r="G159" s="36" t="s">
        <v>31</v>
      </c>
      <c r="H159" s="37">
        <f t="shared" ref="H159:O159" si="25">SUM(H160:H162)</f>
        <v>1371.8</v>
      </c>
      <c r="I159" s="37">
        <f t="shared" si="25"/>
        <v>1364.1999999999998</v>
      </c>
      <c r="J159" s="38">
        <f t="shared" si="25"/>
        <v>53</v>
      </c>
      <c r="K159" s="37">
        <f t="shared" si="25"/>
        <v>16149252.91</v>
      </c>
      <c r="L159" s="37">
        <f t="shared" si="25"/>
        <v>0</v>
      </c>
      <c r="M159" s="37">
        <f t="shared" si="25"/>
        <v>1860129.83</v>
      </c>
      <c r="N159" s="37">
        <f t="shared" si="25"/>
        <v>0</v>
      </c>
      <c r="O159" s="37">
        <f t="shared" si="25"/>
        <v>14289123.079999998</v>
      </c>
      <c r="P159" s="37">
        <f t="shared" si="24"/>
        <v>11837.892471778334</v>
      </c>
      <c r="Q159" s="37">
        <f>MAX(Q160:Q162)</f>
        <v>60059.81</v>
      </c>
      <c r="R159" s="36" t="s">
        <v>31</v>
      </c>
    </row>
    <row r="160" spans="1:18" ht="24.95" customHeight="1" x14ac:dyDescent="0.25">
      <c r="A160" s="40">
        <v>133</v>
      </c>
      <c r="B160" s="41" t="s">
        <v>181</v>
      </c>
      <c r="C160" s="42">
        <v>1960</v>
      </c>
      <c r="D160" s="42"/>
      <c r="E160" s="22" t="s">
        <v>36</v>
      </c>
      <c r="F160" s="42">
        <v>2</v>
      </c>
      <c r="G160" s="42">
        <v>2</v>
      </c>
      <c r="H160" s="43">
        <v>390</v>
      </c>
      <c r="I160" s="43">
        <v>386.4</v>
      </c>
      <c r="J160" s="44">
        <v>17</v>
      </c>
      <c r="K160" s="43">
        <f>'прил 2'!C155</f>
        <v>964965.61</v>
      </c>
      <c r="L160" s="43">
        <v>0</v>
      </c>
      <c r="M160" s="43">
        <v>184987.17</v>
      </c>
      <c r="N160" s="43">
        <v>0</v>
      </c>
      <c r="O160" s="43">
        <f t="shared" ref="O160:O162" si="26">K160-L160-M160-N160</f>
        <v>779978.44</v>
      </c>
      <c r="P160" s="43">
        <f t="shared" si="24"/>
        <v>2497.3230072463771</v>
      </c>
      <c r="Q160" s="43">
        <v>9052.81</v>
      </c>
      <c r="R160" s="45" t="s">
        <v>37</v>
      </c>
    </row>
    <row r="161" spans="1:18" ht="24.95" customHeight="1" x14ac:dyDescent="0.25">
      <c r="A161" s="40">
        <v>134</v>
      </c>
      <c r="B161" s="41" t="s">
        <v>182</v>
      </c>
      <c r="C161" s="42">
        <v>1963</v>
      </c>
      <c r="D161" s="42"/>
      <c r="E161" s="22" t="s">
        <v>36</v>
      </c>
      <c r="F161" s="42">
        <v>2</v>
      </c>
      <c r="G161" s="42">
        <v>2</v>
      </c>
      <c r="H161" s="43">
        <v>626.9</v>
      </c>
      <c r="I161" s="43">
        <v>623.29999999999995</v>
      </c>
      <c r="J161" s="44">
        <v>26</v>
      </c>
      <c r="K161" s="43">
        <f>'прил 2'!C156</f>
        <v>1556581.43</v>
      </c>
      <c r="L161" s="43">
        <v>0</v>
      </c>
      <c r="M161" s="43">
        <v>298401.91999999998</v>
      </c>
      <c r="N161" s="43">
        <v>0</v>
      </c>
      <c r="O161" s="43">
        <f t="shared" si="26"/>
        <v>1258179.51</v>
      </c>
      <c r="P161" s="43">
        <f t="shared" si="24"/>
        <v>2497.3230065778921</v>
      </c>
      <c r="Q161" s="43">
        <v>8625.19</v>
      </c>
      <c r="R161" s="45" t="s">
        <v>37</v>
      </c>
    </row>
    <row r="162" spans="1:18" ht="24.95" customHeight="1" x14ac:dyDescent="0.25">
      <c r="A162" s="40">
        <v>135</v>
      </c>
      <c r="B162" s="41" t="s">
        <v>183</v>
      </c>
      <c r="C162" s="42">
        <v>1964</v>
      </c>
      <c r="D162" s="42"/>
      <c r="E162" s="22" t="s">
        <v>36</v>
      </c>
      <c r="F162" s="42">
        <v>2</v>
      </c>
      <c r="G162" s="42">
        <v>2</v>
      </c>
      <c r="H162" s="43">
        <v>354.9</v>
      </c>
      <c r="I162" s="43">
        <v>354.5</v>
      </c>
      <c r="J162" s="44">
        <v>10</v>
      </c>
      <c r="K162" s="43">
        <f>'прил 2'!C157</f>
        <v>13627705.869999999</v>
      </c>
      <c r="L162" s="43">
        <v>0</v>
      </c>
      <c r="M162" s="43">
        <v>1376740.74</v>
      </c>
      <c r="N162" s="43">
        <v>0</v>
      </c>
      <c r="O162" s="43">
        <f t="shared" si="26"/>
        <v>12250965.129999999</v>
      </c>
      <c r="P162" s="43">
        <f t="shared" ref="P162:P172" si="27">K162/I162</f>
        <v>38442.047588152323</v>
      </c>
      <c r="Q162" s="43">
        <v>60059.81</v>
      </c>
      <c r="R162" s="45" t="s">
        <v>37</v>
      </c>
    </row>
    <row r="163" spans="1:18" ht="24.95" customHeight="1" x14ac:dyDescent="0.25">
      <c r="A163" s="34" t="s">
        <v>184</v>
      </c>
      <c r="B163" s="41"/>
      <c r="C163" s="36" t="s">
        <v>31</v>
      </c>
      <c r="D163" s="36" t="s">
        <v>31</v>
      </c>
      <c r="E163" s="23" t="s">
        <v>31</v>
      </c>
      <c r="F163" s="36" t="s">
        <v>31</v>
      </c>
      <c r="G163" s="36" t="s">
        <v>31</v>
      </c>
      <c r="H163" s="37">
        <f t="shared" ref="H163:O163" si="28">SUM(H164)</f>
        <v>767.7</v>
      </c>
      <c r="I163" s="37">
        <f t="shared" si="28"/>
        <v>711.3</v>
      </c>
      <c r="J163" s="38">
        <f t="shared" si="28"/>
        <v>37</v>
      </c>
      <c r="K163" s="37">
        <f t="shared" si="28"/>
        <v>26110194.41</v>
      </c>
      <c r="L163" s="37">
        <f t="shared" si="28"/>
        <v>0</v>
      </c>
      <c r="M163" s="37">
        <f t="shared" si="28"/>
        <v>2525921.98</v>
      </c>
      <c r="N163" s="37">
        <f t="shared" si="28"/>
        <v>0</v>
      </c>
      <c r="O163" s="37">
        <f t="shared" si="28"/>
        <v>23584272.43</v>
      </c>
      <c r="P163" s="37">
        <f t="shared" si="27"/>
        <v>36707.710403486577</v>
      </c>
      <c r="Q163" s="37">
        <f>MAX(Q164)</f>
        <v>54178.81</v>
      </c>
      <c r="R163" s="36" t="s">
        <v>31</v>
      </c>
    </row>
    <row r="164" spans="1:18" ht="24.95" customHeight="1" x14ac:dyDescent="0.25">
      <c r="A164" s="40">
        <v>136</v>
      </c>
      <c r="B164" s="41" t="s">
        <v>185</v>
      </c>
      <c r="C164" s="42">
        <v>1967</v>
      </c>
      <c r="D164" s="42"/>
      <c r="E164" s="22" t="s">
        <v>36</v>
      </c>
      <c r="F164" s="42">
        <v>2</v>
      </c>
      <c r="G164" s="42">
        <v>3</v>
      </c>
      <c r="H164" s="43">
        <v>767.7</v>
      </c>
      <c r="I164" s="43">
        <v>711.3</v>
      </c>
      <c r="J164" s="44">
        <v>37</v>
      </c>
      <c r="K164" s="43">
        <f>'прил 2'!C159</f>
        <v>26110194.41</v>
      </c>
      <c r="L164" s="43">
        <v>0</v>
      </c>
      <c r="M164" s="43">
        <v>2525921.98</v>
      </c>
      <c r="N164" s="43">
        <v>0</v>
      </c>
      <c r="O164" s="43">
        <f>K164-L164-M164-N164</f>
        <v>23584272.43</v>
      </c>
      <c r="P164" s="43">
        <f t="shared" si="27"/>
        <v>36707.710403486577</v>
      </c>
      <c r="Q164" s="43">
        <v>54178.81</v>
      </c>
      <c r="R164" s="45" t="s">
        <v>37</v>
      </c>
    </row>
    <row r="165" spans="1:18" ht="24.95" customHeight="1" x14ac:dyDescent="0.25">
      <c r="A165" s="34" t="s">
        <v>186</v>
      </c>
      <c r="B165" s="41"/>
      <c r="C165" s="36" t="s">
        <v>31</v>
      </c>
      <c r="D165" s="36" t="s">
        <v>31</v>
      </c>
      <c r="E165" s="23" t="s">
        <v>31</v>
      </c>
      <c r="F165" s="36" t="s">
        <v>31</v>
      </c>
      <c r="G165" s="36" t="s">
        <v>31</v>
      </c>
      <c r="H165" s="37">
        <f t="shared" ref="H165:O165" si="29">SUM(H166:H167)</f>
        <v>982.54</v>
      </c>
      <c r="I165" s="37">
        <f t="shared" si="29"/>
        <v>862.8</v>
      </c>
      <c r="J165" s="38">
        <f t="shared" si="29"/>
        <v>52</v>
      </c>
      <c r="K165" s="37">
        <f t="shared" si="29"/>
        <v>2088933.4700000002</v>
      </c>
      <c r="L165" s="37">
        <f t="shared" si="29"/>
        <v>0</v>
      </c>
      <c r="M165" s="37">
        <f t="shared" si="29"/>
        <v>400455.60000000003</v>
      </c>
      <c r="N165" s="37">
        <f t="shared" si="29"/>
        <v>0</v>
      </c>
      <c r="O165" s="37">
        <f t="shared" si="29"/>
        <v>1688477.87</v>
      </c>
      <c r="P165" s="37">
        <f t="shared" si="27"/>
        <v>2421.1097241539178</v>
      </c>
      <c r="Q165" s="37">
        <f>MAX(Q166:Q167)</f>
        <v>13486.81</v>
      </c>
      <c r="R165" s="36" t="s">
        <v>31</v>
      </c>
    </row>
    <row r="166" spans="1:18" ht="24.95" customHeight="1" x14ac:dyDescent="0.25">
      <c r="A166" s="40">
        <v>137</v>
      </c>
      <c r="B166" s="41" t="s">
        <v>187</v>
      </c>
      <c r="C166" s="42">
        <v>1960</v>
      </c>
      <c r="D166" s="42"/>
      <c r="E166" s="22" t="s">
        <v>36</v>
      </c>
      <c r="F166" s="42">
        <v>2</v>
      </c>
      <c r="G166" s="42">
        <v>2</v>
      </c>
      <c r="H166" s="43">
        <v>576.4</v>
      </c>
      <c r="I166" s="43">
        <v>492.9</v>
      </c>
      <c r="J166" s="44">
        <v>32</v>
      </c>
      <c r="K166" s="43">
        <f>'прил 2'!C161</f>
        <v>224034.39</v>
      </c>
      <c r="L166" s="43">
        <v>0</v>
      </c>
      <c r="M166" s="43">
        <v>42948.15</v>
      </c>
      <c r="N166" s="43">
        <v>0</v>
      </c>
      <c r="O166" s="43">
        <f t="shared" ref="O166:O167" si="30">K166-L166-M166-N166</f>
        <v>181086.24000000002</v>
      </c>
      <c r="P166" s="43">
        <f t="shared" si="27"/>
        <v>454.52300669507002</v>
      </c>
      <c r="Q166" s="43">
        <v>3418.81</v>
      </c>
      <c r="R166" s="45" t="s">
        <v>37</v>
      </c>
    </row>
    <row r="167" spans="1:18" ht="24.95" customHeight="1" x14ac:dyDescent="0.25">
      <c r="A167" s="40">
        <v>138</v>
      </c>
      <c r="B167" s="41" t="s">
        <v>188</v>
      </c>
      <c r="C167" s="42">
        <v>1963</v>
      </c>
      <c r="D167" s="42"/>
      <c r="E167" s="22" t="s">
        <v>36</v>
      </c>
      <c r="F167" s="42">
        <v>2</v>
      </c>
      <c r="G167" s="42">
        <v>1</v>
      </c>
      <c r="H167" s="43">
        <v>406.14</v>
      </c>
      <c r="I167" s="43">
        <v>369.9</v>
      </c>
      <c r="J167" s="44">
        <v>20</v>
      </c>
      <c r="K167" s="43">
        <f>'прил 2'!C162</f>
        <v>1864899.08</v>
      </c>
      <c r="L167" s="43">
        <v>0</v>
      </c>
      <c r="M167" s="43">
        <v>357507.45</v>
      </c>
      <c r="N167" s="43">
        <v>0</v>
      </c>
      <c r="O167" s="43">
        <f t="shared" si="30"/>
        <v>1507391.6300000001</v>
      </c>
      <c r="P167" s="43">
        <f t="shared" si="27"/>
        <v>5041.6303865909713</v>
      </c>
      <c r="Q167" s="43">
        <v>13486.81</v>
      </c>
      <c r="R167" s="45" t="s">
        <v>37</v>
      </c>
    </row>
    <row r="168" spans="1:18" ht="24.95" customHeight="1" x14ac:dyDescent="0.25">
      <c r="A168" s="34" t="s">
        <v>189</v>
      </c>
      <c r="B168" s="41"/>
      <c r="C168" s="36" t="s">
        <v>31</v>
      </c>
      <c r="D168" s="36" t="s">
        <v>31</v>
      </c>
      <c r="E168" s="23" t="s">
        <v>31</v>
      </c>
      <c r="F168" s="36" t="s">
        <v>31</v>
      </c>
      <c r="G168" s="36" t="s">
        <v>31</v>
      </c>
      <c r="H168" s="37">
        <f t="shared" ref="H168:O168" si="31">SUM(H169:H172)</f>
        <v>8656.4500000000007</v>
      </c>
      <c r="I168" s="37">
        <f t="shared" si="31"/>
        <v>7482.4</v>
      </c>
      <c r="J168" s="38">
        <f t="shared" si="31"/>
        <v>258</v>
      </c>
      <c r="K168" s="37">
        <f t="shared" si="31"/>
        <v>21244457.079999998</v>
      </c>
      <c r="L168" s="37">
        <f t="shared" si="31"/>
        <v>0</v>
      </c>
      <c r="M168" s="37">
        <f t="shared" si="31"/>
        <v>2728838.35</v>
      </c>
      <c r="N168" s="37">
        <f t="shared" si="31"/>
        <v>0</v>
      </c>
      <c r="O168" s="37">
        <f t="shared" si="31"/>
        <v>18515618.729999997</v>
      </c>
      <c r="P168" s="37">
        <f t="shared" si="27"/>
        <v>2839.2570672511492</v>
      </c>
      <c r="Q168" s="37">
        <f>MAX(Q169:Q172)</f>
        <v>58234.81</v>
      </c>
      <c r="R168" s="36" t="s">
        <v>31</v>
      </c>
    </row>
    <row r="169" spans="1:18" ht="24.95" customHeight="1" x14ac:dyDescent="0.25">
      <c r="A169" s="40">
        <v>139</v>
      </c>
      <c r="B169" s="41" t="s">
        <v>190</v>
      </c>
      <c r="C169" s="42">
        <v>1967</v>
      </c>
      <c r="D169" s="42"/>
      <c r="E169" s="22" t="s">
        <v>36</v>
      </c>
      <c r="F169" s="42">
        <v>2</v>
      </c>
      <c r="G169" s="42">
        <v>1</v>
      </c>
      <c r="H169" s="43">
        <v>409.7</v>
      </c>
      <c r="I169" s="43">
        <v>378.9</v>
      </c>
      <c r="J169" s="44">
        <v>8</v>
      </c>
      <c r="K169" s="43">
        <f>'прил 2'!C164</f>
        <v>14393473.07</v>
      </c>
      <c r="L169" s="43">
        <v>0</v>
      </c>
      <c r="M169" s="43">
        <v>1438485.98</v>
      </c>
      <c r="N169" s="43">
        <v>0</v>
      </c>
      <c r="O169" s="43">
        <f t="shared" ref="O169:O172" si="32">K169-L169-M169-N169</f>
        <v>12954987.09</v>
      </c>
      <c r="P169" s="43">
        <f t="shared" si="27"/>
        <v>37987.524597519136</v>
      </c>
      <c r="Q169" s="43">
        <v>58234.81</v>
      </c>
      <c r="R169" s="45" t="s">
        <v>37</v>
      </c>
    </row>
    <row r="170" spans="1:18" ht="24.95" customHeight="1" x14ac:dyDescent="0.25">
      <c r="A170" s="40">
        <v>140</v>
      </c>
      <c r="B170" s="41" t="s">
        <v>191</v>
      </c>
      <c r="C170" s="42">
        <v>1973</v>
      </c>
      <c r="D170" s="42"/>
      <c r="E170" s="22" t="s">
        <v>36</v>
      </c>
      <c r="F170" s="42">
        <v>2</v>
      </c>
      <c r="G170" s="42">
        <v>1</v>
      </c>
      <c r="H170" s="43">
        <v>408.4</v>
      </c>
      <c r="I170" s="43">
        <v>337.8</v>
      </c>
      <c r="J170" s="44">
        <v>11</v>
      </c>
      <c r="K170" s="43">
        <f>'прил 2'!C165</f>
        <v>411274.47</v>
      </c>
      <c r="L170" s="43">
        <v>0</v>
      </c>
      <c r="M170" s="43">
        <v>78842.710000000006</v>
      </c>
      <c r="N170" s="43">
        <v>0</v>
      </c>
      <c r="O170" s="43">
        <f t="shared" si="32"/>
        <v>332431.75999999995</v>
      </c>
      <c r="P170" s="43">
        <f t="shared" si="27"/>
        <v>1217.5087921847246</v>
      </c>
      <c r="Q170" s="43">
        <v>4569.1899999999996</v>
      </c>
      <c r="R170" s="45" t="s">
        <v>37</v>
      </c>
    </row>
    <row r="171" spans="1:18" ht="24.95" customHeight="1" x14ac:dyDescent="0.25">
      <c r="A171" s="40">
        <v>141</v>
      </c>
      <c r="B171" s="41" t="s">
        <v>192</v>
      </c>
      <c r="C171" s="42">
        <v>1987</v>
      </c>
      <c r="D171" s="42"/>
      <c r="E171" s="22" t="s">
        <v>36</v>
      </c>
      <c r="F171" s="42">
        <v>2</v>
      </c>
      <c r="G171" s="42">
        <v>3</v>
      </c>
      <c r="H171" s="43">
        <v>966.35</v>
      </c>
      <c r="I171" s="43">
        <v>878.5</v>
      </c>
      <c r="J171" s="44">
        <v>61</v>
      </c>
      <c r="K171" s="43">
        <f>'прил 2'!C166</f>
        <v>1244316.77</v>
      </c>
      <c r="L171" s="43">
        <v>0</v>
      </c>
      <c r="M171" s="43">
        <v>215535.32</v>
      </c>
      <c r="N171" s="43">
        <v>0</v>
      </c>
      <c r="O171" s="43">
        <f t="shared" si="32"/>
        <v>1028781.45</v>
      </c>
      <c r="P171" s="43">
        <f t="shared" si="27"/>
        <v>1416.4106659077975</v>
      </c>
      <c r="Q171" s="43">
        <v>6364.19</v>
      </c>
      <c r="R171" s="45" t="s">
        <v>37</v>
      </c>
    </row>
    <row r="172" spans="1:18" ht="24.95" customHeight="1" x14ac:dyDescent="0.25">
      <c r="A172" s="40">
        <v>142</v>
      </c>
      <c r="B172" s="41" t="s">
        <v>193</v>
      </c>
      <c r="C172" s="42">
        <v>2003</v>
      </c>
      <c r="D172" s="42"/>
      <c r="E172" s="22" t="s">
        <v>36</v>
      </c>
      <c r="F172" s="42">
        <v>5</v>
      </c>
      <c r="G172" s="42">
        <v>4</v>
      </c>
      <c r="H172" s="43">
        <v>6872</v>
      </c>
      <c r="I172" s="43">
        <v>5887.2</v>
      </c>
      <c r="J172" s="44">
        <v>178</v>
      </c>
      <c r="K172" s="43">
        <f>'прил 2'!C167</f>
        <v>5195392.7699999996</v>
      </c>
      <c r="L172" s="43">
        <v>0</v>
      </c>
      <c r="M172" s="43">
        <v>995974.34</v>
      </c>
      <c r="N172" s="43">
        <v>0</v>
      </c>
      <c r="O172" s="43">
        <f t="shared" si="32"/>
        <v>4199418.43</v>
      </c>
      <c r="P172" s="43">
        <f t="shared" si="27"/>
        <v>882.48959947003664</v>
      </c>
      <c r="Q172" s="43">
        <v>6742.88</v>
      </c>
      <c r="R172" s="45" t="s">
        <v>37</v>
      </c>
    </row>
  </sheetData>
  <mergeCells count="24">
    <mergeCell ref="B1:R1"/>
    <mergeCell ref="B2:R2"/>
    <mergeCell ref="B3:R3"/>
    <mergeCell ref="B6:R6"/>
    <mergeCell ref="B7:R7"/>
    <mergeCell ref="B8:R8"/>
    <mergeCell ref="A10:A13"/>
    <mergeCell ref="B10:B13"/>
    <mergeCell ref="C10:D10"/>
    <mergeCell ref="E10:E13"/>
    <mergeCell ref="F10:F13"/>
    <mergeCell ref="G10:G13"/>
    <mergeCell ref="H10:H12"/>
    <mergeCell ref="I10:I12"/>
    <mergeCell ref="J10:J12"/>
    <mergeCell ref="K10:O10"/>
    <mergeCell ref="P10:P12"/>
    <mergeCell ref="Q10:Q12"/>
    <mergeCell ref="R10:R13"/>
    <mergeCell ref="C11:C13"/>
    <mergeCell ref="D11:D13"/>
    <mergeCell ref="K11:K12"/>
    <mergeCell ref="L11:O11"/>
    <mergeCell ref="A15:R15"/>
  </mergeCells>
  <pageMargins left="0.70833333333333315" right="0.70833333333333315" top="0.44305555555555598" bottom="0.59583333333333299" header="0.31527777777777799" footer="0.31527777777777799"/>
  <pageSetup paperSize="9" scale="49" firstPageNumber="2" fitToHeight="0" orientation="landscape" useFirstPageNumber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70"/>
  <sheetViews>
    <sheetView tabSelected="1" view="pageBreakPreview" zoomScale="85" zoomScaleSheetLayoutView="85" workbookViewId="0">
      <pane ySplit="8" topLeftCell="A9" activePane="bottomLeft" state="frozen"/>
      <selection activeCell="Q10" sqref="Q10"/>
      <selection pane="bottomLeft" activeCell="K4" sqref="K4"/>
    </sheetView>
  </sheetViews>
  <sheetFormatPr defaultColWidth="9.140625" defaultRowHeight="12.75" x14ac:dyDescent="0.2"/>
  <cols>
    <col min="1" max="1" width="9" style="49" customWidth="1"/>
    <col min="2" max="2" width="43" style="49" customWidth="1"/>
    <col min="3" max="3" width="21.85546875" style="18" customWidth="1"/>
    <col min="4" max="4" width="18.42578125" style="50" customWidth="1"/>
    <col min="5" max="5" width="17" style="50" customWidth="1"/>
    <col min="6" max="6" width="16.85546875" style="50" customWidth="1"/>
    <col min="7" max="7" width="15.85546875" style="50" customWidth="1"/>
    <col min="8" max="8" width="16.140625" style="50" customWidth="1"/>
    <col min="9" max="9" width="15.42578125" style="50" customWidth="1"/>
    <col min="10" max="10" width="9.42578125" style="50" customWidth="1"/>
    <col min="11" max="12" width="16.42578125" style="50" customWidth="1"/>
    <col min="13" max="13" width="16.28515625" style="50" customWidth="1"/>
    <col min="14" max="14" width="16" style="50" customWidth="1"/>
    <col min="15" max="15" width="17.140625" style="50" customWidth="1"/>
    <col min="16" max="16" width="14.5703125" style="50" customWidth="1"/>
    <col min="17" max="17" width="26.42578125" style="50" customWidth="1"/>
    <col min="18" max="18" width="15.85546875" style="50" customWidth="1"/>
    <col min="19" max="19" width="17.28515625" style="50" customWidth="1"/>
    <col min="20" max="20" width="17.85546875" style="50" customWidth="1"/>
    <col min="21" max="21" width="11.28515625" style="49" customWidth="1"/>
    <col min="22" max="16384" width="9.140625" style="49"/>
  </cols>
  <sheetData>
    <row r="1" spans="1:20" s="5" customFormat="1" ht="26.25" x14ac:dyDescent="0.4">
      <c r="A1" s="8"/>
      <c r="B1" s="51"/>
      <c r="C1" s="18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52"/>
      <c r="Q1" s="52"/>
      <c r="R1" s="52"/>
      <c r="S1" s="52"/>
      <c r="T1" s="52"/>
    </row>
    <row r="2" spans="1:20" s="5" customFormat="1" ht="26.25" x14ac:dyDescent="0.25">
      <c r="A2" s="99" t="s">
        <v>218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</row>
    <row r="3" spans="1:20" s="5" customFormat="1" ht="26.25" x14ac:dyDescent="0.25">
      <c r="A3" s="99" t="s">
        <v>194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</row>
    <row r="4" spans="1:20" s="5" customFormat="1" ht="52.5" x14ac:dyDescent="0.4">
      <c r="A4" s="21"/>
      <c r="B4" s="53"/>
      <c r="C4" s="54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6" t="s">
        <v>195</v>
      </c>
    </row>
    <row r="5" spans="1:20" s="57" customFormat="1" ht="19.5" customHeight="1" x14ac:dyDescent="0.25">
      <c r="A5" s="91" t="s">
        <v>6</v>
      </c>
      <c r="B5" s="91" t="s">
        <v>7</v>
      </c>
      <c r="C5" s="98" t="s">
        <v>196</v>
      </c>
      <c r="D5" s="98" t="s">
        <v>197</v>
      </c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 t="s">
        <v>198</v>
      </c>
      <c r="Q5" s="98"/>
      <c r="R5" s="98"/>
      <c r="S5" s="98"/>
      <c r="T5" s="98"/>
    </row>
    <row r="6" spans="1:20" ht="15.75" customHeight="1" x14ac:dyDescent="0.2">
      <c r="A6" s="91"/>
      <c r="B6" s="91"/>
      <c r="C6" s="98"/>
      <c r="D6" s="100" t="s">
        <v>199</v>
      </c>
      <c r="E6" s="100"/>
      <c r="F6" s="100"/>
      <c r="G6" s="100"/>
      <c r="H6" s="100"/>
      <c r="I6" s="100"/>
      <c r="J6" s="98" t="s">
        <v>200</v>
      </c>
      <c r="K6" s="98"/>
      <c r="L6" s="98" t="s">
        <v>201</v>
      </c>
      <c r="M6" s="98" t="s">
        <v>202</v>
      </c>
      <c r="N6" s="98" t="s">
        <v>203</v>
      </c>
      <c r="O6" s="98" t="s">
        <v>204</v>
      </c>
      <c r="P6" s="98" t="s">
        <v>205</v>
      </c>
      <c r="Q6" s="101" t="s">
        <v>206</v>
      </c>
      <c r="R6" s="98" t="s">
        <v>207</v>
      </c>
      <c r="S6" s="98" t="s">
        <v>208</v>
      </c>
      <c r="T6" s="98" t="s">
        <v>209</v>
      </c>
    </row>
    <row r="7" spans="1:20" ht="187.7" customHeight="1" x14ac:dyDescent="0.2">
      <c r="A7" s="91"/>
      <c r="B7" s="91"/>
      <c r="C7" s="98"/>
      <c r="D7" s="60" t="s">
        <v>210</v>
      </c>
      <c r="E7" s="60" t="s">
        <v>211</v>
      </c>
      <c r="F7" s="60" t="s">
        <v>212</v>
      </c>
      <c r="G7" s="60" t="s">
        <v>213</v>
      </c>
      <c r="H7" s="60" t="s">
        <v>214</v>
      </c>
      <c r="I7" s="60" t="s">
        <v>215</v>
      </c>
      <c r="J7" s="98"/>
      <c r="K7" s="98"/>
      <c r="L7" s="98"/>
      <c r="M7" s="98"/>
      <c r="N7" s="98"/>
      <c r="O7" s="98"/>
      <c r="P7" s="98"/>
      <c r="Q7" s="101"/>
      <c r="R7" s="98"/>
      <c r="S7" s="98"/>
      <c r="T7" s="98"/>
    </row>
    <row r="8" spans="1:20" x14ac:dyDescent="0.2">
      <c r="A8" s="91"/>
      <c r="B8" s="91"/>
      <c r="C8" s="58" t="s">
        <v>29</v>
      </c>
      <c r="D8" s="59" t="s">
        <v>29</v>
      </c>
      <c r="E8" s="59" t="s">
        <v>29</v>
      </c>
      <c r="F8" s="59" t="s">
        <v>29</v>
      </c>
      <c r="G8" s="59" t="s">
        <v>29</v>
      </c>
      <c r="H8" s="59" t="s">
        <v>29</v>
      </c>
      <c r="I8" s="59" t="s">
        <v>29</v>
      </c>
      <c r="J8" s="59" t="s">
        <v>216</v>
      </c>
      <c r="K8" s="59" t="s">
        <v>29</v>
      </c>
      <c r="L8" s="59" t="s">
        <v>29</v>
      </c>
      <c r="M8" s="59" t="s">
        <v>29</v>
      </c>
      <c r="N8" s="59" t="s">
        <v>29</v>
      </c>
      <c r="O8" s="59" t="s">
        <v>29</v>
      </c>
      <c r="P8" s="61" t="s">
        <v>29</v>
      </c>
      <c r="Q8" s="61" t="s">
        <v>29</v>
      </c>
      <c r="R8" s="61" t="s">
        <v>29</v>
      </c>
      <c r="S8" s="59"/>
      <c r="T8" s="59"/>
    </row>
    <row r="9" spans="1:20" x14ac:dyDescent="0.2">
      <c r="A9" s="62">
        <v>1</v>
      </c>
      <c r="B9" s="62">
        <v>2</v>
      </c>
      <c r="C9" s="62">
        <v>3</v>
      </c>
      <c r="D9" s="62">
        <v>4</v>
      </c>
      <c r="E9" s="62">
        <v>5</v>
      </c>
      <c r="F9" s="62">
        <v>6</v>
      </c>
      <c r="G9" s="62">
        <v>7</v>
      </c>
      <c r="H9" s="62">
        <v>8</v>
      </c>
      <c r="I9" s="62">
        <v>9</v>
      </c>
      <c r="J9" s="62">
        <v>10</v>
      </c>
      <c r="K9" s="62">
        <v>11</v>
      </c>
      <c r="L9" s="62">
        <v>12</v>
      </c>
      <c r="M9" s="62">
        <v>13</v>
      </c>
      <c r="N9" s="62">
        <v>14</v>
      </c>
      <c r="O9" s="62">
        <v>15</v>
      </c>
      <c r="P9" s="62">
        <v>16</v>
      </c>
      <c r="Q9" s="62">
        <v>17</v>
      </c>
      <c r="R9" s="62">
        <v>18</v>
      </c>
      <c r="S9" s="62">
        <v>19</v>
      </c>
      <c r="T9" s="62">
        <v>20</v>
      </c>
    </row>
    <row r="10" spans="1:20" s="63" customFormat="1" ht="24.95" customHeight="1" x14ac:dyDescent="0.2">
      <c r="A10" s="85" t="s">
        <v>32</v>
      </c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</row>
    <row r="11" spans="1:20" s="63" customFormat="1" ht="24.95" customHeight="1" x14ac:dyDescent="0.2">
      <c r="A11" s="35" t="s">
        <v>33</v>
      </c>
      <c r="B11" s="35"/>
      <c r="C11" s="37">
        <f t="shared" ref="C11:T11" si="0">C12+C17+C22+C28+C32+C37+C43+C46+C59+C63+C154+C158+C160+C163</f>
        <v>2842402441.98</v>
      </c>
      <c r="D11" s="37">
        <f t="shared" si="0"/>
        <v>581264401.61000025</v>
      </c>
      <c r="E11" s="37">
        <f t="shared" si="0"/>
        <v>56632795.359999992</v>
      </c>
      <c r="F11" s="37">
        <f t="shared" si="0"/>
        <v>91431616.070000023</v>
      </c>
      <c r="G11" s="37">
        <f t="shared" si="0"/>
        <v>137551451.08999994</v>
      </c>
      <c r="H11" s="37">
        <f t="shared" si="0"/>
        <v>141343523.62999997</v>
      </c>
      <c r="I11" s="37">
        <f t="shared" si="0"/>
        <v>37646901.060000002</v>
      </c>
      <c r="J11" s="38">
        <f t="shared" si="0"/>
        <v>35</v>
      </c>
      <c r="K11" s="37">
        <f t="shared" si="0"/>
        <v>123387021</v>
      </c>
      <c r="L11" s="37">
        <f t="shared" si="0"/>
        <v>688872102.11000001</v>
      </c>
      <c r="M11" s="37">
        <f t="shared" si="0"/>
        <v>26999462.109999999</v>
      </c>
      <c r="N11" s="37">
        <f t="shared" si="0"/>
        <v>862336633.93999994</v>
      </c>
      <c r="O11" s="37">
        <f t="shared" si="0"/>
        <v>40346559.799999997</v>
      </c>
      <c r="P11" s="37">
        <f t="shared" si="0"/>
        <v>0</v>
      </c>
      <c r="Q11" s="37">
        <f t="shared" si="0"/>
        <v>6810500</v>
      </c>
      <c r="R11" s="37">
        <f t="shared" si="0"/>
        <v>47779474.20000001</v>
      </c>
      <c r="S11" s="37">
        <f t="shared" si="0"/>
        <v>0</v>
      </c>
      <c r="T11" s="37">
        <f t="shared" si="0"/>
        <v>0</v>
      </c>
    </row>
    <row r="12" spans="1:20" s="63" customFormat="1" ht="24.95" customHeight="1" x14ac:dyDescent="0.2">
      <c r="A12" s="39" t="s">
        <v>34</v>
      </c>
      <c r="B12" s="35"/>
      <c r="C12" s="37">
        <f t="shared" ref="C12:T12" si="1">SUM(C13:C16)</f>
        <v>94412911.309999987</v>
      </c>
      <c r="D12" s="37">
        <f t="shared" si="1"/>
        <v>11973006.75</v>
      </c>
      <c r="E12" s="37">
        <f t="shared" si="1"/>
        <v>1582013.4</v>
      </c>
      <c r="F12" s="37">
        <f t="shared" si="1"/>
        <v>2300406.25</v>
      </c>
      <c r="G12" s="37">
        <f t="shared" si="1"/>
        <v>3451765.5</v>
      </c>
      <c r="H12" s="37">
        <f t="shared" si="1"/>
        <v>3651204.8</v>
      </c>
      <c r="I12" s="37">
        <f t="shared" si="1"/>
        <v>0</v>
      </c>
      <c r="J12" s="38">
        <f t="shared" si="1"/>
        <v>0</v>
      </c>
      <c r="K12" s="37">
        <f t="shared" si="1"/>
        <v>0</v>
      </c>
      <c r="L12" s="37">
        <f t="shared" si="1"/>
        <v>49983354.219999999</v>
      </c>
      <c r="M12" s="37">
        <f t="shared" si="1"/>
        <v>725088.05</v>
      </c>
      <c r="N12" s="37">
        <f t="shared" si="1"/>
        <v>17512164.640000001</v>
      </c>
      <c r="O12" s="37">
        <f t="shared" si="1"/>
        <v>909120.55</v>
      </c>
      <c r="P12" s="37">
        <f t="shared" si="1"/>
        <v>0</v>
      </c>
      <c r="Q12" s="37">
        <f t="shared" si="1"/>
        <v>960000</v>
      </c>
      <c r="R12" s="37">
        <f t="shared" si="1"/>
        <v>1364787.1500000001</v>
      </c>
      <c r="S12" s="37">
        <f t="shared" si="1"/>
        <v>0</v>
      </c>
      <c r="T12" s="37">
        <f t="shared" si="1"/>
        <v>0</v>
      </c>
    </row>
    <row r="13" spans="1:20" s="63" customFormat="1" ht="24.95" customHeight="1" x14ac:dyDescent="0.2">
      <c r="A13" s="40">
        <v>1</v>
      </c>
      <c r="B13" s="41" t="s">
        <v>35</v>
      </c>
      <c r="C13" s="64">
        <f t="shared" ref="C13:C16" si="2">D13+E13+F13+G13+H13+I13+K13+L13+M13+N13+O13+P13+Q13+R13+S13+T13</f>
        <v>224988.89</v>
      </c>
      <c r="D13" s="65">
        <v>0</v>
      </c>
      <c r="E13" s="65">
        <v>220275</v>
      </c>
      <c r="F13" s="65">
        <v>0</v>
      </c>
      <c r="G13" s="65">
        <v>0</v>
      </c>
      <c r="H13" s="65">
        <v>0</v>
      </c>
      <c r="I13" s="65">
        <v>0</v>
      </c>
      <c r="J13" s="44">
        <v>0</v>
      </c>
      <c r="K13" s="65">
        <v>0</v>
      </c>
      <c r="L13" s="65">
        <v>0</v>
      </c>
      <c r="M13" s="65">
        <v>0</v>
      </c>
      <c r="N13" s="65">
        <v>0</v>
      </c>
      <c r="O13" s="65">
        <v>0</v>
      </c>
      <c r="P13" s="65">
        <v>0</v>
      </c>
      <c r="Q13" s="66">
        <v>0</v>
      </c>
      <c r="R13" s="66">
        <v>4713.8900000000003</v>
      </c>
      <c r="S13" s="66">
        <v>0</v>
      </c>
      <c r="T13" s="66">
        <v>0</v>
      </c>
    </row>
    <row r="14" spans="1:20" s="63" customFormat="1" ht="24.95" customHeight="1" x14ac:dyDescent="0.2">
      <c r="A14" s="40">
        <v>2</v>
      </c>
      <c r="B14" s="67" t="s">
        <v>38</v>
      </c>
      <c r="C14" s="64">
        <f t="shared" si="2"/>
        <v>9094205.0299999993</v>
      </c>
      <c r="D14" s="65">
        <v>1361692.8</v>
      </c>
      <c r="E14" s="65">
        <v>161846.5</v>
      </c>
      <c r="F14" s="65">
        <v>0</v>
      </c>
      <c r="G14" s="65">
        <v>271683.90000000002</v>
      </c>
      <c r="H14" s="65">
        <v>0</v>
      </c>
      <c r="I14" s="65">
        <v>0</v>
      </c>
      <c r="J14" s="44">
        <v>0</v>
      </c>
      <c r="K14" s="65">
        <v>0</v>
      </c>
      <c r="L14" s="65">
        <v>7190639.96</v>
      </c>
      <c r="M14" s="65">
        <v>0</v>
      </c>
      <c r="N14" s="65">
        <v>0</v>
      </c>
      <c r="O14" s="65">
        <v>0</v>
      </c>
      <c r="P14" s="65">
        <v>0</v>
      </c>
      <c r="Q14" s="66">
        <v>0</v>
      </c>
      <c r="R14" s="66">
        <v>108341.87</v>
      </c>
      <c r="S14" s="66">
        <v>0</v>
      </c>
      <c r="T14" s="66">
        <v>0</v>
      </c>
    </row>
    <row r="15" spans="1:20" s="57" customFormat="1" ht="24.95" customHeight="1" x14ac:dyDescent="0.25">
      <c r="A15" s="40">
        <v>3</v>
      </c>
      <c r="B15" s="41" t="s">
        <v>39</v>
      </c>
      <c r="C15" s="64">
        <f t="shared" si="2"/>
        <v>61129676.899999999</v>
      </c>
      <c r="D15" s="43">
        <v>10611313.949999999</v>
      </c>
      <c r="E15" s="43">
        <v>1199891.8999999999</v>
      </c>
      <c r="F15" s="43">
        <v>2300406.25</v>
      </c>
      <c r="G15" s="43">
        <v>3180081.6</v>
      </c>
      <c r="H15" s="43">
        <v>3651204.8</v>
      </c>
      <c r="I15" s="65">
        <v>0</v>
      </c>
      <c r="J15" s="44">
        <v>0</v>
      </c>
      <c r="K15" s="65">
        <v>0</v>
      </c>
      <c r="L15" s="65">
        <v>18988473.350000001</v>
      </c>
      <c r="M15" s="43">
        <v>725088.05</v>
      </c>
      <c r="N15" s="43">
        <v>17512164.640000001</v>
      </c>
      <c r="O15" s="43">
        <v>909120.55</v>
      </c>
      <c r="P15" s="65">
        <v>0</v>
      </c>
      <c r="Q15" s="43">
        <v>960000</v>
      </c>
      <c r="R15" s="66">
        <v>1091931.81</v>
      </c>
      <c r="S15" s="66">
        <v>0</v>
      </c>
      <c r="T15" s="66">
        <v>0</v>
      </c>
    </row>
    <row r="16" spans="1:20" s="57" customFormat="1" ht="24.95" customHeight="1" x14ac:dyDescent="0.25">
      <c r="A16" s="40">
        <v>4</v>
      </c>
      <c r="B16" s="41" t="s">
        <v>40</v>
      </c>
      <c r="C16" s="64">
        <f t="shared" si="2"/>
        <v>23964040.489999998</v>
      </c>
      <c r="D16" s="65">
        <v>0</v>
      </c>
      <c r="E16" s="65">
        <v>0</v>
      </c>
      <c r="F16" s="65">
        <v>0</v>
      </c>
      <c r="G16" s="65">
        <v>0</v>
      </c>
      <c r="H16" s="65">
        <v>0</v>
      </c>
      <c r="I16" s="65">
        <v>0</v>
      </c>
      <c r="J16" s="44">
        <v>0</v>
      </c>
      <c r="K16" s="65">
        <v>0</v>
      </c>
      <c r="L16" s="65">
        <v>23804240.91</v>
      </c>
      <c r="M16" s="65">
        <v>0</v>
      </c>
      <c r="N16" s="65">
        <v>0</v>
      </c>
      <c r="O16" s="65">
        <v>0</v>
      </c>
      <c r="P16" s="65">
        <v>0</v>
      </c>
      <c r="Q16" s="66">
        <v>0</v>
      </c>
      <c r="R16" s="66">
        <v>159799.57999999999</v>
      </c>
      <c r="S16" s="66">
        <v>0</v>
      </c>
      <c r="T16" s="66">
        <v>0</v>
      </c>
    </row>
    <row r="17" spans="1:20" s="57" customFormat="1" ht="24.95" customHeight="1" x14ac:dyDescent="0.25">
      <c r="A17" s="46" t="s">
        <v>42</v>
      </c>
      <c r="B17" s="67"/>
      <c r="C17" s="68">
        <f t="shared" ref="C17:T17" si="3">SUM(C18:C21)</f>
        <v>59535197.879999995</v>
      </c>
      <c r="D17" s="68">
        <f t="shared" si="3"/>
        <v>10784425.379999999</v>
      </c>
      <c r="E17" s="68">
        <f t="shared" si="3"/>
        <v>1369104.9</v>
      </c>
      <c r="F17" s="68">
        <f t="shared" si="3"/>
        <v>1793043.02</v>
      </c>
      <c r="G17" s="68">
        <f t="shared" si="3"/>
        <v>2516581.44</v>
      </c>
      <c r="H17" s="68">
        <f t="shared" si="3"/>
        <v>3507380.7</v>
      </c>
      <c r="I17" s="68">
        <f t="shared" si="3"/>
        <v>2758273.92</v>
      </c>
      <c r="J17" s="69">
        <f t="shared" si="3"/>
        <v>0</v>
      </c>
      <c r="K17" s="68">
        <f t="shared" si="3"/>
        <v>0</v>
      </c>
      <c r="L17" s="68">
        <f t="shared" si="3"/>
        <v>14949561.199999999</v>
      </c>
      <c r="M17" s="68">
        <f t="shared" si="3"/>
        <v>635935.69999999995</v>
      </c>
      <c r="N17" s="68">
        <f t="shared" si="3"/>
        <v>19240805.289999999</v>
      </c>
      <c r="O17" s="68">
        <f t="shared" si="3"/>
        <v>945145.2</v>
      </c>
      <c r="P17" s="68">
        <f t="shared" si="3"/>
        <v>0</v>
      </c>
      <c r="Q17" s="68">
        <f t="shared" si="3"/>
        <v>0</v>
      </c>
      <c r="R17" s="68">
        <f t="shared" si="3"/>
        <v>1034941.1299999999</v>
      </c>
      <c r="S17" s="68">
        <f t="shared" si="3"/>
        <v>0</v>
      </c>
      <c r="T17" s="68">
        <f t="shared" si="3"/>
        <v>0</v>
      </c>
    </row>
    <row r="18" spans="1:20" s="57" customFormat="1" ht="24.95" customHeight="1" x14ac:dyDescent="0.25">
      <c r="A18" s="40">
        <v>5</v>
      </c>
      <c r="B18" s="67" t="s">
        <v>43</v>
      </c>
      <c r="C18" s="64">
        <f t="shared" ref="C18:C21" si="4">D18+E18+F18+G18+H18+I18+K18+L18+M18+N18+O18+P18+Q18+R18+S18+T18</f>
        <v>9360638.5899999999</v>
      </c>
      <c r="D18" s="65">
        <v>0</v>
      </c>
      <c r="E18" s="65">
        <v>108357.5</v>
      </c>
      <c r="F18" s="65">
        <v>0</v>
      </c>
      <c r="G18" s="65">
        <v>0</v>
      </c>
      <c r="H18" s="65">
        <v>305105.5</v>
      </c>
      <c r="I18" s="65">
        <v>0</v>
      </c>
      <c r="J18" s="44">
        <v>0</v>
      </c>
      <c r="K18" s="65">
        <v>0</v>
      </c>
      <c r="L18" s="65">
        <v>4814189.8</v>
      </c>
      <c r="M18" s="65">
        <v>0</v>
      </c>
      <c r="N18" s="43">
        <v>3881828.3</v>
      </c>
      <c r="O18" s="65">
        <v>147804.5</v>
      </c>
      <c r="P18" s="65">
        <v>0</v>
      </c>
      <c r="Q18" s="66">
        <v>0</v>
      </c>
      <c r="R18" s="66">
        <v>103352.99</v>
      </c>
      <c r="S18" s="66">
        <v>0</v>
      </c>
      <c r="T18" s="66">
        <v>0</v>
      </c>
    </row>
    <row r="19" spans="1:20" s="57" customFormat="1" ht="24.95" customHeight="1" x14ac:dyDescent="0.25">
      <c r="A19" s="40">
        <v>6</v>
      </c>
      <c r="B19" s="67" t="s">
        <v>44</v>
      </c>
      <c r="C19" s="64">
        <f t="shared" si="4"/>
        <v>13459139.130000001</v>
      </c>
      <c r="D19" s="65">
        <v>7141754.8799999999</v>
      </c>
      <c r="E19" s="65">
        <v>848846.4</v>
      </c>
      <c r="F19" s="65">
        <v>1003355.52</v>
      </c>
      <c r="G19" s="65">
        <v>1424917.44</v>
      </c>
      <c r="H19" s="65">
        <v>0</v>
      </c>
      <c r="I19" s="65">
        <v>2758273.92</v>
      </c>
      <c r="J19" s="44">
        <v>0</v>
      </c>
      <c r="K19" s="65">
        <v>0</v>
      </c>
      <c r="L19" s="65">
        <v>0</v>
      </c>
      <c r="M19" s="65">
        <v>0</v>
      </c>
      <c r="N19" s="65">
        <v>0</v>
      </c>
      <c r="O19" s="65">
        <v>0</v>
      </c>
      <c r="P19" s="65">
        <v>0</v>
      </c>
      <c r="Q19" s="66">
        <v>0</v>
      </c>
      <c r="R19" s="66">
        <v>281990.96999999997</v>
      </c>
      <c r="S19" s="66">
        <v>0</v>
      </c>
      <c r="T19" s="66">
        <v>0</v>
      </c>
    </row>
    <row r="20" spans="1:20" s="57" customFormat="1" ht="24.95" customHeight="1" x14ac:dyDescent="0.25">
      <c r="A20" s="40">
        <v>7</v>
      </c>
      <c r="B20" s="67" t="s">
        <v>45</v>
      </c>
      <c r="C20" s="64">
        <f t="shared" si="4"/>
        <v>14026193.860000001</v>
      </c>
      <c r="D20" s="65">
        <v>3642670.5</v>
      </c>
      <c r="E20" s="65">
        <v>411901</v>
      </c>
      <c r="F20" s="65">
        <v>789687.5</v>
      </c>
      <c r="G20" s="65">
        <v>1091664</v>
      </c>
      <c r="H20" s="65">
        <v>1253392</v>
      </c>
      <c r="I20" s="65">
        <v>0</v>
      </c>
      <c r="J20" s="44">
        <v>0</v>
      </c>
      <c r="K20" s="65">
        <v>0</v>
      </c>
      <c r="L20" s="65">
        <v>0</v>
      </c>
      <c r="M20" s="65">
        <v>248909.5</v>
      </c>
      <c r="N20" s="43">
        <v>6011606.6500000004</v>
      </c>
      <c r="O20" s="65">
        <v>312084.5</v>
      </c>
      <c r="P20" s="65">
        <v>0</v>
      </c>
      <c r="Q20" s="66">
        <v>0</v>
      </c>
      <c r="R20" s="66">
        <v>264278.21000000002</v>
      </c>
      <c r="S20" s="66">
        <v>0</v>
      </c>
      <c r="T20" s="66">
        <v>0</v>
      </c>
    </row>
    <row r="21" spans="1:20" s="57" customFormat="1" ht="24.95" customHeight="1" x14ac:dyDescent="0.25">
      <c r="A21" s="40">
        <v>8</v>
      </c>
      <c r="B21" s="67" t="s">
        <v>46</v>
      </c>
      <c r="C21" s="64">
        <f t="shared" si="4"/>
        <v>22689226.300000001</v>
      </c>
      <c r="D21" s="65">
        <v>0</v>
      </c>
      <c r="E21" s="65">
        <v>0</v>
      </c>
      <c r="F21" s="65">
        <v>0</v>
      </c>
      <c r="G21" s="65">
        <v>0</v>
      </c>
      <c r="H21" s="65">
        <v>1948883.2</v>
      </c>
      <c r="I21" s="65">
        <v>0</v>
      </c>
      <c r="J21" s="44">
        <v>0</v>
      </c>
      <c r="K21" s="65">
        <v>0</v>
      </c>
      <c r="L21" s="65">
        <v>10135371.4</v>
      </c>
      <c r="M21" s="65">
        <v>387026.2</v>
      </c>
      <c r="N21" s="43">
        <v>9347370.3399999999</v>
      </c>
      <c r="O21" s="65">
        <v>485256.2</v>
      </c>
      <c r="P21" s="65">
        <v>0</v>
      </c>
      <c r="Q21" s="66">
        <v>0</v>
      </c>
      <c r="R21" s="66">
        <v>385318.96</v>
      </c>
      <c r="S21" s="66">
        <v>0</v>
      </c>
      <c r="T21" s="66">
        <v>0</v>
      </c>
    </row>
    <row r="22" spans="1:20" s="57" customFormat="1" ht="24.95" customHeight="1" x14ac:dyDescent="0.25">
      <c r="A22" s="46" t="s">
        <v>47</v>
      </c>
      <c r="B22" s="67"/>
      <c r="C22" s="68">
        <f t="shared" ref="C22:T22" si="5">SUM(C23:C27)</f>
        <v>33774143.019999996</v>
      </c>
      <c r="D22" s="68">
        <f t="shared" si="5"/>
        <v>0</v>
      </c>
      <c r="E22" s="68">
        <f t="shared" si="5"/>
        <v>0</v>
      </c>
      <c r="F22" s="68">
        <f t="shared" si="5"/>
        <v>0</v>
      </c>
      <c r="G22" s="68">
        <f t="shared" si="5"/>
        <v>0</v>
      </c>
      <c r="H22" s="68">
        <f t="shared" si="5"/>
        <v>0</v>
      </c>
      <c r="I22" s="68">
        <f t="shared" si="5"/>
        <v>2973568.86</v>
      </c>
      <c r="J22" s="69">
        <f t="shared" si="5"/>
        <v>0</v>
      </c>
      <c r="K22" s="68">
        <f t="shared" si="5"/>
        <v>0</v>
      </c>
      <c r="L22" s="68">
        <f t="shared" si="5"/>
        <v>16387620.699999999</v>
      </c>
      <c r="M22" s="68">
        <f t="shared" si="5"/>
        <v>0</v>
      </c>
      <c r="N22" s="68">
        <f t="shared" si="5"/>
        <v>13213839.18</v>
      </c>
      <c r="O22" s="68">
        <f t="shared" si="5"/>
        <v>503130.16</v>
      </c>
      <c r="P22" s="68">
        <f t="shared" si="5"/>
        <v>0</v>
      </c>
      <c r="Q22" s="68">
        <f t="shared" si="5"/>
        <v>360000</v>
      </c>
      <c r="R22" s="68">
        <f t="shared" si="5"/>
        <v>335984.12</v>
      </c>
      <c r="S22" s="68">
        <f t="shared" si="5"/>
        <v>0</v>
      </c>
      <c r="T22" s="68">
        <f t="shared" si="5"/>
        <v>0</v>
      </c>
    </row>
    <row r="23" spans="1:20" s="57" customFormat="1" ht="24.95" customHeight="1" x14ac:dyDescent="0.25">
      <c r="A23" s="40">
        <v>9</v>
      </c>
      <c r="B23" s="67" t="s">
        <v>48</v>
      </c>
      <c r="C23" s="64">
        <f t="shared" ref="C23:C27" si="6">D23+E23+F23+G23+H23+I23+K23+L23+M23+N23+O23+P23+Q23+R23+S23+T23</f>
        <v>510875.07</v>
      </c>
      <c r="D23" s="65">
        <v>0</v>
      </c>
      <c r="E23" s="65">
        <v>0</v>
      </c>
      <c r="F23" s="65">
        <v>0</v>
      </c>
      <c r="G23" s="65">
        <v>0</v>
      </c>
      <c r="H23" s="65">
        <v>0</v>
      </c>
      <c r="I23" s="65">
        <v>500171.4</v>
      </c>
      <c r="J23" s="44">
        <v>0</v>
      </c>
      <c r="K23" s="65">
        <v>0</v>
      </c>
      <c r="L23" s="65">
        <v>0</v>
      </c>
      <c r="M23" s="65">
        <v>0</v>
      </c>
      <c r="N23" s="65">
        <v>0</v>
      </c>
      <c r="O23" s="65">
        <v>0</v>
      </c>
      <c r="P23" s="65">
        <v>0</v>
      </c>
      <c r="Q23" s="66">
        <v>0</v>
      </c>
      <c r="R23" s="66">
        <v>10703.67</v>
      </c>
      <c r="S23" s="66">
        <v>0</v>
      </c>
      <c r="T23" s="66">
        <v>0</v>
      </c>
    </row>
    <row r="24" spans="1:20" s="57" customFormat="1" ht="24.95" customHeight="1" x14ac:dyDescent="0.25">
      <c r="A24" s="40">
        <v>10</v>
      </c>
      <c r="B24" s="67" t="s">
        <v>49</v>
      </c>
      <c r="C24" s="64">
        <f t="shared" si="6"/>
        <v>1047759.13</v>
      </c>
      <c r="D24" s="65">
        <v>0</v>
      </c>
      <c r="E24" s="65">
        <v>0</v>
      </c>
      <c r="F24" s="65">
        <v>0</v>
      </c>
      <c r="G24" s="65">
        <v>0</v>
      </c>
      <c r="H24" s="65">
        <v>0</v>
      </c>
      <c r="I24" s="65">
        <v>1025806.86</v>
      </c>
      <c r="J24" s="44">
        <v>0</v>
      </c>
      <c r="K24" s="65">
        <v>0</v>
      </c>
      <c r="L24" s="65">
        <v>0</v>
      </c>
      <c r="M24" s="65">
        <v>0</v>
      </c>
      <c r="N24" s="65">
        <v>0</v>
      </c>
      <c r="O24" s="65">
        <v>0</v>
      </c>
      <c r="P24" s="65">
        <v>0</v>
      </c>
      <c r="Q24" s="66">
        <v>0</v>
      </c>
      <c r="R24" s="66">
        <v>21952.27</v>
      </c>
      <c r="S24" s="66">
        <v>0</v>
      </c>
      <c r="T24" s="66">
        <v>0</v>
      </c>
    </row>
    <row r="25" spans="1:20" s="57" customFormat="1" ht="24.95" customHeight="1" x14ac:dyDescent="0.25">
      <c r="A25" s="40">
        <v>11</v>
      </c>
      <c r="B25" s="67" t="s">
        <v>50</v>
      </c>
      <c r="C25" s="64">
        <f t="shared" si="6"/>
        <v>904037.66999999993</v>
      </c>
      <c r="D25" s="65">
        <v>0</v>
      </c>
      <c r="E25" s="65">
        <v>0</v>
      </c>
      <c r="F25" s="65">
        <v>0</v>
      </c>
      <c r="G25" s="65">
        <v>0</v>
      </c>
      <c r="H25" s="65">
        <v>0</v>
      </c>
      <c r="I25" s="65">
        <v>885096.6</v>
      </c>
      <c r="J25" s="44">
        <v>0</v>
      </c>
      <c r="K25" s="65">
        <v>0</v>
      </c>
      <c r="L25" s="65">
        <v>0</v>
      </c>
      <c r="M25" s="65">
        <v>0</v>
      </c>
      <c r="N25" s="65">
        <v>0</v>
      </c>
      <c r="O25" s="65">
        <v>0</v>
      </c>
      <c r="P25" s="65">
        <v>0</v>
      </c>
      <c r="Q25" s="66">
        <v>0</v>
      </c>
      <c r="R25" s="66">
        <v>18941.07</v>
      </c>
      <c r="S25" s="66">
        <v>0</v>
      </c>
      <c r="T25" s="66">
        <v>0</v>
      </c>
    </row>
    <row r="26" spans="1:20" s="57" customFormat="1" ht="24.95" customHeight="1" x14ac:dyDescent="0.25">
      <c r="A26" s="40">
        <v>12</v>
      </c>
      <c r="B26" s="67" t="s">
        <v>51</v>
      </c>
      <c r="C26" s="64">
        <f t="shared" si="6"/>
        <v>574531.37</v>
      </c>
      <c r="D26" s="65">
        <v>0</v>
      </c>
      <c r="E26" s="65">
        <v>0</v>
      </c>
      <c r="F26" s="65">
        <v>0</v>
      </c>
      <c r="G26" s="65">
        <v>0</v>
      </c>
      <c r="H26" s="65">
        <v>0</v>
      </c>
      <c r="I26" s="65">
        <v>562494</v>
      </c>
      <c r="J26" s="44">
        <v>0</v>
      </c>
      <c r="K26" s="65">
        <v>0</v>
      </c>
      <c r="L26" s="65">
        <v>0</v>
      </c>
      <c r="M26" s="65">
        <v>0</v>
      </c>
      <c r="N26" s="65">
        <v>0</v>
      </c>
      <c r="O26" s="65">
        <v>0</v>
      </c>
      <c r="P26" s="65">
        <v>0</v>
      </c>
      <c r="Q26" s="66">
        <v>0</v>
      </c>
      <c r="R26" s="66">
        <v>12037.37</v>
      </c>
      <c r="S26" s="66">
        <v>0</v>
      </c>
      <c r="T26" s="66">
        <v>0</v>
      </c>
    </row>
    <row r="27" spans="1:20" s="57" customFormat="1" ht="24.95" customHeight="1" x14ac:dyDescent="0.25">
      <c r="A27" s="40">
        <v>13</v>
      </c>
      <c r="B27" s="41" t="s">
        <v>52</v>
      </c>
      <c r="C27" s="64">
        <f t="shared" si="6"/>
        <v>30736939.779999997</v>
      </c>
      <c r="D27" s="65">
        <v>0</v>
      </c>
      <c r="E27" s="65">
        <v>0</v>
      </c>
      <c r="F27" s="65">
        <v>0</v>
      </c>
      <c r="G27" s="65">
        <v>0</v>
      </c>
      <c r="H27" s="65">
        <v>0</v>
      </c>
      <c r="I27" s="65">
        <v>0</v>
      </c>
      <c r="J27" s="44">
        <v>0</v>
      </c>
      <c r="K27" s="65">
        <v>0</v>
      </c>
      <c r="L27" s="65">
        <v>16387620.699999999</v>
      </c>
      <c r="M27" s="65">
        <v>0</v>
      </c>
      <c r="N27" s="43">
        <v>13213839.18</v>
      </c>
      <c r="O27" s="43">
        <v>503130.16</v>
      </c>
      <c r="P27" s="65">
        <v>0</v>
      </c>
      <c r="Q27" s="66">
        <v>360000</v>
      </c>
      <c r="R27" s="66">
        <v>272349.74</v>
      </c>
      <c r="S27" s="66">
        <v>0</v>
      </c>
      <c r="T27" s="66">
        <v>0</v>
      </c>
    </row>
    <row r="28" spans="1:20" s="57" customFormat="1" ht="24.95" customHeight="1" x14ac:dyDescent="0.25">
      <c r="A28" s="46" t="s">
        <v>53</v>
      </c>
      <c r="B28" s="67"/>
      <c r="C28" s="68">
        <f t="shared" ref="C28:T28" si="7">SUM(C29:C31)</f>
        <v>15268502.73</v>
      </c>
      <c r="D28" s="68">
        <f t="shared" si="7"/>
        <v>0</v>
      </c>
      <c r="E28" s="68">
        <f t="shared" si="7"/>
        <v>328770.45</v>
      </c>
      <c r="F28" s="68">
        <f t="shared" si="7"/>
        <v>0</v>
      </c>
      <c r="G28" s="68">
        <f t="shared" si="7"/>
        <v>0</v>
      </c>
      <c r="H28" s="68">
        <f t="shared" si="7"/>
        <v>0</v>
      </c>
      <c r="I28" s="68">
        <f t="shared" si="7"/>
        <v>0</v>
      </c>
      <c r="J28" s="69">
        <f t="shared" si="7"/>
        <v>0</v>
      </c>
      <c r="K28" s="68">
        <f t="shared" si="7"/>
        <v>0</v>
      </c>
      <c r="L28" s="68">
        <f t="shared" si="7"/>
        <v>8042761.4400000004</v>
      </c>
      <c r="M28" s="68">
        <f t="shared" si="7"/>
        <v>0</v>
      </c>
      <c r="N28" s="68">
        <f t="shared" si="7"/>
        <v>6485124.2400000002</v>
      </c>
      <c r="O28" s="68">
        <f t="shared" si="7"/>
        <v>246927.6</v>
      </c>
      <c r="P28" s="68">
        <f t="shared" si="7"/>
        <v>0</v>
      </c>
      <c r="Q28" s="68">
        <f t="shared" si="7"/>
        <v>0</v>
      </c>
      <c r="R28" s="68">
        <f t="shared" si="7"/>
        <v>164919</v>
      </c>
      <c r="S28" s="68">
        <f t="shared" si="7"/>
        <v>0</v>
      </c>
      <c r="T28" s="68">
        <f t="shared" si="7"/>
        <v>0</v>
      </c>
    </row>
    <row r="29" spans="1:20" s="57" customFormat="1" ht="24.95" customHeight="1" x14ac:dyDescent="0.25">
      <c r="A29" s="40">
        <v>14</v>
      </c>
      <c r="B29" s="67" t="s">
        <v>54</v>
      </c>
      <c r="C29" s="64">
        <f t="shared" ref="C29:C31" si="8">D29+E29+F29+G29+H29+I29+K29+L29+M29+N29+O29+P29+Q29+R29+S29+T29</f>
        <v>168128.06</v>
      </c>
      <c r="D29" s="65">
        <v>0</v>
      </c>
      <c r="E29" s="65">
        <v>164605.5</v>
      </c>
      <c r="F29" s="65">
        <v>0</v>
      </c>
      <c r="G29" s="65">
        <v>0</v>
      </c>
      <c r="H29" s="65">
        <v>0</v>
      </c>
      <c r="I29" s="65">
        <v>0</v>
      </c>
      <c r="J29" s="44">
        <v>0</v>
      </c>
      <c r="K29" s="65">
        <v>0</v>
      </c>
      <c r="L29" s="65">
        <v>0</v>
      </c>
      <c r="M29" s="65">
        <v>0</v>
      </c>
      <c r="N29" s="65">
        <v>0</v>
      </c>
      <c r="O29" s="65">
        <v>0</v>
      </c>
      <c r="P29" s="65">
        <v>0</v>
      </c>
      <c r="Q29" s="66">
        <v>0</v>
      </c>
      <c r="R29" s="66">
        <v>3522.56</v>
      </c>
      <c r="S29" s="66">
        <v>0</v>
      </c>
      <c r="T29" s="66">
        <v>0</v>
      </c>
    </row>
    <row r="30" spans="1:20" s="57" customFormat="1" ht="24.95" customHeight="1" x14ac:dyDescent="0.25">
      <c r="A30" s="40">
        <v>15</v>
      </c>
      <c r="B30" s="67" t="s">
        <v>55</v>
      </c>
      <c r="C30" s="64">
        <f t="shared" si="8"/>
        <v>167678.08000000002</v>
      </c>
      <c r="D30" s="65">
        <v>0</v>
      </c>
      <c r="E30" s="65">
        <v>164164.95000000001</v>
      </c>
      <c r="F30" s="65">
        <v>0</v>
      </c>
      <c r="G30" s="65">
        <v>0</v>
      </c>
      <c r="H30" s="65">
        <v>0</v>
      </c>
      <c r="I30" s="65">
        <v>0</v>
      </c>
      <c r="J30" s="44">
        <v>0</v>
      </c>
      <c r="K30" s="65">
        <v>0</v>
      </c>
      <c r="L30" s="65">
        <v>0</v>
      </c>
      <c r="M30" s="65">
        <v>0</v>
      </c>
      <c r="N30" s="65">
        <v>0</v>
      </c>
      <c r="O30" s="65">
        <v>0</v>
      </c>
      <c r="P30" s="65">
        <v>0</v>
      </c>
      <c r="Q30" s="66">
        <v>0</v>
      </c>
      <c r="R30" s="66">
        <v>3513.13</v>
      </c>
      <c r="S30" s="66">
        <v>0</v>
      </c>
      <c r="T30" s="66">
        <v>0</v>
      </c>
    </row>
    <row r="31" spans="1:20" s="57" customFormat="1" ht="24.95" customHeight="1" x14ac:dyDescent="0.25">
      <c r="A31" s="40">
        <v>16</v>
      </c>
      <c r="B31" s="67" t="s">
        <v>56</v>
      </c>
      <c r="C31" s="64">
        <f t="shared" si="8"/>
        <v>14932696.59</v>
      </c>
      <c r="D31" s="65">
        <v>0</v>
      </c>
      <c r="E31" s="65">
        <v>0</v>
      </c>
      <c r="F31" s="65">
        <v>0</v>
      </c>
      <c r="G31" s="65">
        <v>0</v>
      </c>
      <c r="H31" s="65">
        <v>0</v>
      </c>
      <c r="I31" s="65">
        <v>0</v>
      </c>
      <c r="J31" s="44">
        <v>0</v>
      </c>
      <c r="K31" s="65">
        <v>0</v>
      </c>
      <c r="L31" s="65">
        <v>8042761.4400000004</v>
      </c>
      <c r="M31" s="65">
        <v>0</v>
      </c>
      <c r="N31" s="43">
        <v>6485124.2400000002</v>
      </c>
      <c r="O31" s="65">
        <v>246927.6</v>
      </c>
      <c r="P31" s="65">
        <v>0</v>
      </c>
      <c r="Q31" s="66">
        <v>0</v>
      </c>
      <c r="R31" s="66">
        <v>157883.31</v>
      </c>
      <c r="S31" s="66">
        <v>0</v>
      </c>
      <c r="T31" s="66">
        <v>0</v>
      </c>
    </row>
    <row r="32" spans="1:20" s="57" customFormat="1" ht="24.95" customHeight="1" x14ac:dyDescent="0.25">
      <c r="A32" s="46" t="s">
        <v>57</v>
      </c>
      <c r="B32" s="67"/>
      <c r="C32" s="68">
        <f>SUM(C33:C36)</f>
        <v>30256591.290000003</v>
      </c>
      <c r="D32" s="68">
        <f>SUM(D33:D36)</f>
        <v>0</v>
      </c>
      <c r="E32" s="68">
        <f>SUM(E33:E36)</f>
        <v>162647.5</v>
      </c>
      <c r="F32" s="68">
        <f>SUM(F33:F36)</f>
        <v>0</v>
      </c>
      <c r="G32" s="68">
        <f>SUM(G33:G36)</f>
        <v>0</v>
      </c>
      <c r="H32" s="68">
        <f>SUM(H33:H36)</f>
        <v>1531040.7000000002</v>
      </c>
      <c r="I32" s="68">
        <f>SUM(I33:I36)</f>
        <v>531115.80000000005</v>
      </c>
      <c r="J32" s="69">
        <f>SUM(J33:J36)</f>
        <v>0</v>
      </c>
      <c r="K32" s="68">
        <f>SUM(K33:K36)</f>
        <v>0</v>
      </c>
      <c r="L32" s="68">
        <f>SUM(L33:L36)</f>
        <v>19020368.5</v>
      </c>
      <c r="M32" s="68">
        <f>SUM(M33:M36)</f>
        <v>0</v>
      </c>
      <c r="N32" s="68">
        <f>SUM(N33:N36)</f>
        <v>8331184.6799999997</v>
      </c>
      <c r="O32" s="68">
        <f>SUM(O33:O36)</f>
        <v>317218.2</v>
      </c>
      <c r="P32" s="68">
        <f>SUM(P33:P36)</f>
        <v>0</v>
      </c>
      <c r="Q32" s="68">
        <f>SUM(Q33:Q36)</f>
        <v>0</v>
      </c>
      <c r="R32" s="68">
        <f>SUM(R33:R36)</f>
        <v>363015.91000000003</v>
      </c>
      <c r="S32" s="68">
        <f>SUM(S33:S36)</f>
        <v>0</v>
      </c>
      <c r="T32" s="68">
        <f>SUM(T33:T36)</f>
        <v>0</v>
      </c>
    </row>
    <row r="33" spans="1:20 16382:16384" s="57" customFormat="1" ht="24.95" customHeight="1" x14ac:dyDescent="0.25">
      <c r="A33" s="40">
        <v>17</v>
      </c>
      <c r="B33" s="70" t="s">
        <v>58</v>
      </c>
      <c r="C33" s="64">
        <f t="shared" ref="C33:C36" si="9">D33+E33+F33+G33+H33+I33+K33+L33+M33+N33+O33+P33+Q33+R33+S33+T33</f>
        <v>9335860.3100000005</v>
      </c>
      <c r="D33" s="65">
        <v>0</v>
      </c>
      <c r="E33" s="65">
        <v>0</v>
      </c>
      <c r="F33" s="65">
        <v>0</v>
      </c>
      <c r="G33" s="65">
        <v>0</v>
      </c>
      <c r="H33" s="65">
        <v>460226.9</v>
      </c>
      <c r="I33" s="65">
        <v>531115.80000000005</v>
      </c>
      <c r="J33" s="44">
        <v>0</v>
      </c>
      <c r="K33" s="65">
        <v>0</v>
      </c>
      <c r="L33" s="65">
        <v>2124242.8199999998</v>
      </c>
      <c r="M33" s="65">
        <v>0</v>
      </c>
      <c r="N33" s="43">
        <v>5855423.1399999997</v>
      </c>
      <c r="O33" s="65">
        <v>222951.1</v>
      </c>
      <c r="P33" s="65">
        <v>0</v>
      </c>
      <c r="Q33" s="66">
        <v>0</v>
      </c>
      <c r="R33" s="66">
        <v>141900.54999999999</v>
      </c>
      <c r="S33" s="66">
        <v>0</v>
      </c>
      <c r="T33" s="66">
        <v>0</v>
      </c>
    </row>
    <row r="34" spans="1:20 16382:16384" s="57" customFormat="1" ht="24.95" customHeight="1" x14ac:dyDescent="0.25">
      <c r="A34" s="40">
        <v>18</v>
      </c>
      <c r="B34" s="70" t="s">
        <v>59</v>
      </c>
      <c r="C34" s="64">
        <f t="shared" si="9"/>
        <v>166128.16</v>
      </c>
      <c r="D34" s="65">
        <v>0</v>
      </c>
      <c r="E34" s="65">
        <v>162647.5</v>
      </c>
      <c r="F34" s="65">
        <v>0</v>
      </c>
      <c r="G34" s="65">
        <v>0</v>
      </c>
      <c r="H34" s="65">
        <v>0</v>
      </c>
      <c r="I34" s="65">
        <v>0</v>
      </c>
      <c r="J34" s="44">
        <v>0</v>
      </c>
      <c r="K34" s="65">
        <v>0</v>
      </c>
      <c r="L34" s="65">
        <v>0</v>
      </c>
      <c r="M34" s="65">
        <v>0</v>
      </c>
      <c r="N34" s="65">
        <v>0</v>
      </c>
      <c r="O34" s="65">
        <v>0</v>
      </c>
      <c r="P34" s="65">
        <v>0</v>
      </c>
      <c r="Q34" s="66">
        <v>0</v>
      </c>
      <c r="R34" s="66">
        <v>3480.66</v>
      </c>
      <c r="S34" s="66">
        <v>0</v>
      </c>
      <c r="T34" s="66">
        <v>0</v>
      </c>
    </row>
    <row r="35" spans="1:20 16382:16384" s="57" customFormat="1" ht="24.95" customHeight="1" x14ac:dyDescent="0.25">
      <c r="A35" s="40">
        <v>19</v>
      </c>
      <c r="B35" s="67" t="s">
        <v>60</v>
      </c>
      <c r="C35" s="64">
        <f t="shared" si="9"/>
        <v>2600444.58</v>
      </c>
      <c r="D35" s="65">
        <v>0</v>
      </c>
      <c r="E35" s="65">
        <v>0</v>
      </c>
      <c r="F35" s="65">
        <v>0</v>
      </c>
      <c r="G35" s="65">
        <v>0</v>
      </c>
      <c r="H35" s="65">
        <v>0</v>
      </c>
      <c r="I35" s="65">
        <v>0</v>
      </c>
      <c r="J35" s="44">
        <v>0</v>
      </c>
      <c r="K35" s="65">
        <v>0</v>
      </c>
      <c r="L35" s="65">
        <v>0</v>
      </c>
      <c r="M35" s="65">
        <v>0</v>
      </c>
      <c r="N35" s="43">
        <v>2475761.54</v>
      </c>
      <c r="O35" s="65">
        <v>94267.1</v>
      </c>
      <c r="P35" s="65">
        <v>0</v>
      </c>
      <c r="Q35" s="66">
        <v>0</v>
      </c>
      <c r="R35" s="66">
        <v>30415.94</v>
      </c>
      <c r="S35" s="66">
        <v>0</v>
      </c>
      <c r="T35" s="66">
        <v>0</v>
      </c>
    </row>
    <row r="36" spans="1:20 16382:16384" s="57" customFormat="1" ht="24.95" customHeight="1" x14ac:dyDescent="0.25">
      <c r="A36" s="71">
        <v>20</v>
      </c>
      <c r="B36" s="72" t="s">
        <v>61</v>
      </c>
      <c r="C36" s="64">
        <f t="shared" si="9"/>
        <v>18154158.240000002</v>
      </c>
      <c r="D36" s="73">
        <v>0</v>
      </c>
      <c r="E36" s="73">
        <v>0</v>
      </c>
      <c r="F36" s="73">
        <v>0</v>
      </c>
      <c r="G36" s="73">
        <v>0</v>
      </c>
      <c r="H36" s="73">
        <v>1070813.8</v>
      </c>
      <c r="I36" s="73">
        <v>0</v>
      </c>
      <c r="J36" s="44">
        <v>0</v>
      </c>
      <c r="K36" s="73">
        <v>0</v>
      </c>
      <c r="L36" s="65">
        <v>16896125.68</v>
      </c>
      <c r="M36" s="73">
        <v>0</v>
      </c>
      <c r="N36" s="73">
        <v>0</v>
      </c>
      <c r="O36" s="73">
        <v>0</v>
      </c>
      <c r="P36" s="73">
        <v>0</v>
      </c>
      <c r="Q36" s="74">
        <v>0</v>
      </c>
      <c r="R36" s="74">
        <v>187218.76</v>
      </c>
      <c r="S36" s="74">
        <v>0</v>
      </c>
      <c r="T36" s="74">
        <v>0</v>
      </c>
    </row>
    <row r="37" spans="1:20 16382:16384" s="75" customFormat="1" ht="24.95" customHeight="1" x14ac:dyDescent="0.25">
      <c r="A37" s="46" t="s">
        <v>62</v>
      </c>
      <c r="B37" s="46"/>
      <c r="C37" s="76">
        <f>SUM(C38:C42)</f>
        <v>3488040.56</v>
      </c>
      <c r="D37" s="76">
        <f>SUM(D38:D42)</f>
        <v>0</v>
      </c>
      <c r="E37" s="76">
        <f>SUM(E38:E42)</f>
        <v>490612.5</v>
      </c>
      <c r="F37" s="76">
        <f>SUM(F38:F42)</f>
        <v>0</v>
      </c>
      <c r="G37" s="76">
        <f>SUM(G38:G42)</f>
        <v>553527</v>
      </c>
      <c r="H37" s="76">
        <f>SUM(H38:H42)</f>
        <v>1825245.1</v>
      </c>
      <c r="I37" s="76">
        <f>SUM(I38:I42)</f>
        <v>545575.80000000005</v>
      </c>
      <c r="J37" s="77">
        <f>SUM(J38:J42)</f>
        <v>0</v>
      </c>
      <c r="K37" s="76">
        <f>SUM(K38:K42)</f>
        <v>0</v>
      </c>
      <c r="L37" s="76">
        <f>SUM(L38:L42)</f>
        <v>0</v>
      </c>
      <c r="M37" s="76">
        <f>SUM(M38:M42)</f>
        <v>0</v>
      </c>
      <c r="N37" s="76">
        <f>SUM(N38:N42)</f>
        <v>0</v>
      </c>
      <c r="O37" s="76">
        <f>SUM(O38:O42)</f>
        <v>0</v>
      </c>
      <c r="P37" s="76">
        <f>SUM(P38:P42)</f>
        <v>0</v>
      </c>
      <c r="Q37" s="76">
        <f>SUM(Q38:Q42)</f>
        <v>0</v>
      </c>
      <c r="R37" s="76">
        <f>SUM(R38:R42)</f>
        <v>73080.160000000003</v>
      </c>
      <c r="S37" s="76">
        <f>SUM(S38:S42)</f>
        <v>0</v>
      </c>
      <c r="T37" s="76">
        <f>SUM(T38:T42)</f>
        <v>0</v>
      </c>
      <c r="XFB37" s="57"/>
      <c r="XFC37" s="57"/>
      <c r="XFD37" s="57"/>
    </row>
    <row r="38" spans="1:20 16382:16384" s="57" customFormat="1" ht="24.95" customHeight="1" x14ac:dyDescent="0.25">
      <c r="A38" s="78">
        <v>21</v>
      </c>
      <c r="B38" s="79" t="s">
        <v>63</v>
      </c>
      <c r="C38" s="64">
        <f t="shared" ref="C38:C42" si="10">D38+E38+F38+G38+H38+I38+K38+L38+M38+N38+O38+P38+Q38+R38+S38+T38</f>
        <v>557251.12</v>
      </c>
      <c r="D38" s="80">
        <v>0</v>
      </c>
      <c r="E38" s="80">
        <v>0</v>
      </c>
      <c r="F38" s="80">
        <v>0</v>
      </c>
      <c r="G38" s="80">
        <v>0</v>
      </c>
      <c r="H38" s="80">
        <v>0</v>
      </c>
      <c r="I38" s="80">
        <v>545575.80000000005</v>
      </c>
      <c r="J38" s="44">
        <v>0</v>
      </c>
      <c r="K38" s="80">
        <v>0</v>
      </c>
      <c r="L38" s="80">
        <v>0</v>
      </c>
      <c r="M38" s="80">
        <v>0</v>
      </c>
      <c r="N38" s="80">
        <v>0</v>
      </c>
      <c r="O38" s="80">
        <v>0</v>
      </c>
      <c r="P38" s="80">
        <v>0</v>
      </c>
      <c r="Q38" s="81">
        <v>0</v>
      </c>
      <c r="R38" s="81">
        <v>11675.32</v>
      </c>
      <c r="S38" s="81">
        <v>0</v>
      </c>
      <c r="T38" s="81">
        <v>0</v>
      </c>
    </row>
    <row r="39" spans="1:20 16382:16384" s="57" customFormat="1" ht="24.95" customHeight="1" x14ac:dyDescent="0.25">
      <c r="A39" s="40">
        <v>22</v>
      </c>
      <c r="B39" s="67" t="s">
        <v>64</v>
      </c>
      <c r="C39" s="64">
        <f t="shared" si="10"/>
        <v>918265.67</v>
      </c>
      <c r="D39" s="65">
        <v>0</v>
      </c>
      <c r="E39" s="65">
        <v>163626.5</v>
      </c>
      <c r="F39" s="65">
        <v>0</v>
      </c>
      <c r="G39" s="65">
        <v>274671.90000000002</v>
      </c>
      <c r="H39" s="65">
        <v>460728.1</v>
      </c>
      <c r="I39" s="65">
        <v>0</v>
      </c>
      <c r="J39" s="44">
        <v>0</v>
      </c>
      <c r="K39" s="65">
        <v>0</v>
      </c>
      <c r="L39" s="65">
        <v>0</v>
      </c>
      <c r="M39" s="65">
        <v>0</v>
      </c>
      <c r="N39" s="65">
        <v>0</v>
      </c>
      <c r="O39" s="65">
        <v>0</v>
      </c>
      <c r="P39" s="65">
        <v>0</v>
      </c>
      <c r="Q39" s="66">
        <v>0</v>
      </c>
      <c r="R39" s="66">
        <v>19239.169999999998</v>
      </c>
      <c r="S39" s="66">
        <v>0</v>
      </c>
      <c r="T39" s="66">
        <v>0</v>
      </c>
    </row>
    <row r="40" spans="1:20 16382:16384" s="57" customFormat="1" ht="24.95" customHeight="1" x14ac:dyDescent="0.25">
      <c r="A40" s="40">
        <v>23</v>
      </c>
      <c r="B40" s="67" t="s">
        <v>65</v>
      </c>
      <c r="C40" s="64">
        <f t="shared" si="10"/>
        <v>932250.68</v>
      </c>
      <c r="D40" s="65">
        <v>0</v>
      </c>
      <c r="E40" s="65">
        <v>166118.5</v>
      </c>
      <c r="F40" s="65">
        <v>0</v>
      </c>
      <c r="G40" s="65">
        <v>278855.09999999998</v>
      </c>
      <c r="H40" s="65">
        <v>467744.9</v>
      </c>
      <c r="I40" s="65">
        <v>0</v>
      </c>
      <c r="J40" s="44">
        <v>0</v>
      </c>
      <c r="K40" s="65">
        <v>0</v>
      </c>
      <c r="L40" s="65">
        <v>0</v>
      </c>
      <c r="M40" s="65">
        <v>0</v>
      </c>
      <c r="N40" s="65">
        <v>0</v>
      </c>
      <c r="O40" s="65">
        <v>0</v>
      </c>
      <c r="P40" s="65">
        <v>0</v>
      </c>
      <c r="Q40" s="66">
        <v>0</v>
      </c>
      <c r="R40" s="66">
        <v>19532.18</v>
      </c>
      <c r="S40" s="66">
        <v>0</v>
      </c>
      <c r="T40" s="66">
        <v>0</v>
      </c>
    </row>
    <row r="41" spans="1:20 16382:16384" s="57" customFormat="1" ht="24.95" customHeight="1" x14ac:dyDescent="0.25">
      <c r="A41" s="40">
        <v>24</v>
      </c>
      <c r="B41" s="67" t="s">
        <v>66</v>
      </c>
      <c r="C41" s="64">
        <f t="shared" si="10"/>
        <v>626962.9</v>
      </c>
      <c r="D41" s="65">
        <v>0</v>
      </c>
      <c r="E41" s="65">
        <v>160867.5</v>
      </c>
      <c r="F41" s="65">
        <v>0</v>
      </c>
      <c r="G41" s="65">
        <v>0</v>
      </c>
      <c r="H41" s="65">
        <v>452959.5</v>
      </c>
      <c r="I41" s="65">
        <v>0</v>
      </c>
      <c r="J41" s="44">
        <v>0</v>
      </c>
      <c r="K41" s="65">
        <v>0</v>
      </c>
      <c r="L41" s="65">
        <v>0</v>
      </c>
      <c r="M41" s="65">
        <v>0</v>
      </c>
      <c r="N41" s="65">
        <v>0</v>
      </c>
      <c r="O41" s="65">
        <v>0</v>
      </c>
      <c r="P41" s="65">
        <v>0</v>
      </c>
      <c r="Q41" s="66">
        <v>0</v>
      </c>
      <c r="R41" s="66">
        <v>13135.9</v>
      </c>
      <c r="S41" s="66">
        <v>0</v>
      </c>
      <c r="T41" s="66">
        <v>0</v>
      </c>
    </row>
    <row r="42" spans="1:20 16382:16384" s="57" customFormat="1" ht="24.95" customHeight="1" x14ac:dyDescent="0.25">
      <c r="A42" s="40">
        <v>25</v>
      </c>
      <c r="B42" s="67" t="s">
        <v>67</v>
      </c>
      <c r="C42" s="64">
        <f t="shared" si="10"/>
        <v>453310.19</v>
      </c>
      <c r="D42" s="65">
        <v>0</v>
      </c>
      <c r="E42" s="65">
        <v>0</v>
      </c>
      <c r="F42" s="65">
        <v>0</v>
      </c>
      <c r="G42" s="65">
        <v>0</v>
      </c>
      <c r="H42" s="65">
        <v>443812.6</v>
      </c>
      <c r="I42" s="65">
        <v>0</v>
      </c>
      <c r="J42" s="44">
        <v>0</v>
      </c>
      <c r="K42" s="65">
        <v>0</v>
      </c>
      <c r="L42" s="65">
        <v>0</v>
      </c>
      <c r="M42" s="65">
        <v>0</v>
      </c>
      <c r="N42" s="65">
        <v>0</v>
      </c>
      <c r="O42" s="65">
        <v>0</v>
      </c>
      <c r="P42" s="65">
        <v>0</v>
      </c>
      <c r="Q42" s="66">
        <v>0</v>
      </c>
      <c r="R42" s="66">
        <v>9497.59</v>
      </c>
      <c r="S42" s="66">
        <v>0</v>
      </c>
      <c r="T42" s="66">
        <v>0</v>
      </c>
    </row>
    <row r="43" spans="1:20 16382:16384" s="57" customFormat="1" ht="24.95" customHeight="1" x14ac:dyDescent="0.25">
      <c r="A43" s="46" t="s">
        <v>68</v>
      </c>
      <c r="B43" s="67"/>
      <c r="C43" s="68">
        <f>SUM(C44:C45)</f>
        <v>41568388.710000001</v>
      </c>
      <c r="D43" s="68">
        <f>SUM(D44:D45)</f>
        <v>0</v>
      </c>
      <c r="E43" s="68">
        <f>SUM(E44:E45)</f>
        <v>478063.5</v>
      </c>
      <c r="F43" s="68">
        <f>SUM(F44:F45)</f>
        <v>0</v>
      </c>
      <c r="G43" s="68">
        <f>SUM(G44:G45)</f>
        <v>264438</v>
      </c>
      <c r="H43" s="68">
        <f>SUM(H44:H45)</f>
        <v>1346097.9</v>
      </c>
      <c r="I43" s="68">
        <f>SUM(I44:I45)</f>
        <v>0</v>
      </c>
      <c r="J43" s="69">
        <f>SUM(J44:J45)</f>
        <v>0</v>
      </c>
      <c r="K43" s="68">
        <f>SUM(K44:K45)</f>
        <v>0</v>
      </c>
      <c r="L43" s="68">
        <f>SUM(L44:L45)</f>
        <v>21239770.440000001</v>
      </c>
      <c r="M43" s="68">
        <f>SUM(M44:M45)</f>
        <v>0</v>
      </c>
      <c r="N43" s="68">
        <f>SUM(N44:N45)</f>
        <v>17126275.739999998</v>
      </c>
      <c r="O43" s="68">
        <f>SUM(O44:O45)</f>
        <v>652100.1</v>
      </c>
      <c r="P43" s="68">
        <f>SUM(P44:P45)</f>
        <v>0</v>
      </c>
      <c r="Q43" s="68">
        <f>SUM(Q44:Q45)</f>
        <v>0</v>
      </c>
      <c r="R43" s="68">
        <f>SUM(R44:R45)</f>
        <v>461643.03</v>
      </c>
      <c r="S43" s="68">
        <f>SUM(S44:S45)</f>
        <v>0</v>
      </c>
      <c r="T43" s="68">
        <f>SUM(T44:T45)</f>
        <v>0</v>
      </c>
    </row>
    <row r="44" spans="1:20 16382:16384" s="57" customFormat="1" ht="24.95" customHeight="1" x14ac:dyDescent="0.25">
      <c r="A44" s="40">
        <v>26</v>
      </c>
      <c r="B44" s="67" t="s">
        <v>69</v>
      </c>
      <c r="C44" s="64">
        <f t="shared" ref="C44:C45" si="11">D44+E44+F44+G44+H44+I44+K44+L44+M44+N44+O44+P44+Q44+R44+S44+T44</f>
        <v>13878581.82</v>
      </c>
      <c r="D44" s="65">
        <v>0</v>
      </c>
      <c r="E44" s="65">
        <v>157530</v>
      </c>
      <c r="F44" s="65">
        <v>0</v>
      </c>
      <c r="G44" s="65">
        <v>264438</v>
      </c>
      <c r="H44" s="65">
        <v>443562</v>
      </c>
      <c r="I44" s="65">
        <v>0</v>
      </c>
      <c r="J44" s="44">
        <v>0</v>
      </c>
      <c r="K44" s="65">
        <v>0</v>
      </c>
      <c r="L44" s="65">
        <v>6998863.2000000002</v>
      </c>
      <c r="M44" s="65">
        <v>0</v>
      </c>
      <c r="N44" s="43">
        <v>5643397.2000000002</v>
      </c>
      <c r="O44" s="65">
        <v>214878</v>
      </c>
      <c r="P44" s="65">
        <v>0</v>
      </c>
      <c r="Q44" s="66">
        <v>0</v>
      </c>
      <c r="R44" s="66">
        <v>155913.42000000001</v>
      </c>
      <c r="S44" s="66">
        <v>0</v>
      </c>
      <c r="T44" s="66">
        <v>0</v>
      </c>
    </row>
    <row r="45" spans="1:20 16382:16384" s="57" customFormat="1" ht="24.95" customHeight="1" x14ac:dyDescent="0.25">
      <c r="A45" s="40">
        <v>27</v>
      </c>
      <c r="B45" s="67" t="s">
        <v>70</v>
      </c>
      <c r="C45" s="64">
        <f t="shared" si="11"/>
        <v>27689806.890000001</v>
      </c>
      <c r="D45" s="65">
        <v>0</v>
      </c>
      <c r="E45" s="65">
        <v>320533.5</v>
      </c>
      <c r="F45" s="65">
        <v>0</v>
      </c>
      <c r="G45" s="65">
        <v>0</v>
      </c>
      <c r="H45" s="65">
        <v>902535.9</v>
      </c>
      <c r="I45" s="65">
        <v>0</v>
      </c>
      <c r="J45" s="44">
        <v>0</v>
      </c>
      <c r="K45" s="65">
        <v>0</v>
      </c>
      <c r="L45" s="65">
        <v>14240907.24</v>
      </c>
      <c r="M45" s="65">
        <v>0</v>
      </c>
      <c r="N45" s="43">
        <v>11482878.539999999</v>
      </c>
      <c r="O45" s="65">
        <v>437222.1</v>
      </c>
      <c r="P45" s="65">
        <v>0</v>
      </c>
      <c r="Q45" s="66">
        <v>0</v>
      </c>
      <c r="R45" s="66">
        <v>305729.61</v>
      </c>
      <c r="S45" s="66">
        <v>0</v>
      </c>
      <c r="T45" s="66">
        <v>0</v>
      </c>
    </row>
    <row r="46" spans="1:20 16382:16384" s="57" customFormat="1" ht="24.95" customHeight="1" x14ac:dyDescent="0.25">
      <c r="A46" s="39" t="s">
        <v>71</v>
      </c>
      <c r="B46" s="67"/>
      <c r="C46" s="68">
        <f>SUM(C47:C58)</f>
        <v>60317247.95000001</v>
      </c>
      <c r="D46" s="68">
        <f>SUM(D47:D58)</f>
        <v>1600185.6</v>
      </c>
      <c r="E46" s="68">
        <f>SUM(E47:E58)</f>
        <v>1857118.5</v>
      </c>
      <c r="F46" s="68">
        <f>SUM(F47:F58)</f>
        <v>224812.4</v>
      </c>
      <c r="G46" s="68">
        <f>SUM(G47:G58)</f>
        <v>2492963.1</v>
      </c>
      <c r="H46" s="68">
        <f>SUM(H47:H58)</f>
        <v>895895</v>
      </c>
      <c r="I46" s="68">
        <f>SUM(I47:I58)</f>
        <v>0</v>
      </c>
      <c r="J46" s="69">
        <f>SUM(J47:J58)</f>
        <v>0</v>
      </c>
      <c r="K46" s="68">
        <f>SUM(K47:K58)</f>
        <v>0</v>
      </c>
      <c r="L46" s="68">
        <f>SUM(L47:L58)</f>
        <v>16619513.82</v>
      </c>
      <c r="M46" s="68">
        <f>SUM(M47:M58)</f>
        <v>0</v>
      </c>
      <c r="N46" s="68">
        <f>SUM(N47:N58)</f>
        <v>34603430.5</v>
      </c>
      <c r="O46" s="68">
        <f>SUM(O47:O58)</f>
        <v>1058128.47</v>
      </c>
      <c r="P46" s="68">
        <f>SUM(P47:P58)</f>
        <v>0</v>
      </c>
      <c r="Q46" s="68">
        <f>SUM(Q47:Q58)</f>
        <v>120000</v>
      </c>
      <c r="R46" s="68">
        <f>SUM(R47:R58)</f>
        <v>845200.55999999994</v>
      </c>
      <c r="S46" s="68">
        <f>SUM(S47:S58)</f>
        <v>0</v>
      </c>
      <c r="T46" s="68">
        <f>SUM(T47:T58)</f>
        <v>0</v>
      </c>
    </row>
    <row r="47" spans="1:20 16382:16384" s="57" customFormat="1" ht="24.95" customHeight="1" x14ac:dyDescent="0.25">
      <c r="A47" s="40">
        <v>28</v>
      </c>
      <c r="B47" s="67" t="s">
        <v>72</v>
      </c>
      <c r="C47" s="64">
        <f t="shared" ref="C47:C58" si="12">D47+E47+F47+G47+H47+I47+K47+L47+M47+N47+O47+P47+Q47+R47+S47+T47</f>
        <v>456565.8</v>
      </c>
      <c r="D47" s="65">
        <v>0</v>
      </c>
      <c r="E47" s="65">
        <v>166875</v>
      </c>
      <c r="F47" s="65">
        <v>0</v>
      </c>
      <c r="G47" s="65">
        <v>280125</v>
      </c>
      <c r="H47" s="65">
        <v>0</v>
      </c>
      <c r="I47" s="65">
        <v>0</v>
      </c>
      <c r="J47" s="44">
        <v>0</v>
      </c>
      <c r="K47" s="65">
        <v>0</v>
      </c>
      <c r="L47" s="65">
        <v>0</v>
      </c>
      <c r="M47" s="65">
        <v>0</v>
      </c>
      <c r="N47" s="65">
        <v>0</v>
      </c>
      <c r="O47" s="65">
        <v>0</v>
      </c>
      <c r="P47" s="65">
        <v>0</v>
      </c>
      <c r="Q47" s="66">
        <v>0</v>
      </c>
      <c r="R47" s="66">
        <v>9565.7999999999993</v>
      </c>
      <c r="S47" s="66">
        <v>0</v>
      </c>
      <c r="T47" s="66">
        <v>0</v>
      </c>
    </row>
    <row r="48" spans="1:20 16382:16384" s="57" customFormat="1" ht="24.95" customHeight="1" x14ac:dyDescent="0.25">
      <c r="A48" s="40">
        <v>29</v>
      </c>
      <c r="B48" s="67" t="s">
        <v>73</v>
      </c>
      <c r="C48" s="64">
        <f t="shared" si="12"/>
        <v>219307.35</v>
      </c>
      <c r="D48" s="65">
        <v>0</v>
      </c>
      <c r="E48" s="65">
        <v>214712.5</v>
      </c>
      <c r="F48" s="65">
        <v>0</v>
      </c>
      <c r="G48" s="65">
        <v>0</v>
      </c>
      <c r="H48" s="65">
        <v>0</v>
      </c>
      <c r="I48" s="65">
        <v>0</v>
      </c>
      <c r="J48" s="44">
        <v>0</v>
      </c>
      <c r="K48" s="65">
        <v>0</v>
      </c>
      <c r="L48" s="65">
        <v>0</v>
      </c>
      <c r="M48" s="65">
        <v>0</v>
      </c>
      <c r="N48" s="65">
        <v>0</v>
      </c>
      <c r="O48" s="65">
        <v>0</v>
      </c>
      <c r="P48" s="65">
        <v>0</v>
      </c>
      <c r="Q48" s="66">
        <v>0</v>
      </c>
      <c r="R48" s="66">
        <v>4594.8500000000004</v>
      </c>
      <c r="S48" s="66">
        <v>0</v>
      </c>
      <c r="T48" s="66">
        <v>0</v>
      </c>
    </row>
    <row r="49" spans="1:20" s="57" customFormat="1" ht="24.95" customHeight="1" x14ac:dyDescent="0.25">
      <c r="A49" s="40">
        <v>30</v>
      </c>
      <c r="B49" s="67" t="s">
        <v>74</v>
      </c>
      <c r="C49" s="64">
        <f t="shared" si="12"/>
        <v>6423416.2599999998</v>
      </c>
      <c r="D49" s="65">
        <v>0</v>
      </c>
      <c r="E49" s="65">
        <v>0</v>
      </c>
      <c r="F49" s="65">
        <v>0</v>
      </c>
      <c r="G49" s="65">
        <v>0</v>
      </c>
      <c r="H49" s="65">
        <v>0</v>
      </c>
      <c r="I49" s="65">
        <v>0</v>
      </c>
      <c r="J49" s="44">
        <v>0</v>
      </c>
      <c r="K49" s="65">
        <v>0</v>
      </c>
      <c r="L49" s="65">
        <v>0</v>
      </c>
      <c r="M49" s="65">
        <v>0</v>
      </c>
      <c r="N49" s="43">
        <v>6115433.9000000004</v>
      </c>
      <c r="O49" s="65">
        <v>232851.27</v>
      </c>
      <c r="P49" s="65">
        <v>0</v>
      </c>
      <c r="Q49" s="66">
        <v>0</v>
      </c>
      <c r="R49" s="66">
        <v>75131.09</v>
      </c>
      <c r="S49" s="66">
        <v>0</v>
      </c>
      <c r="T49" s="66">
        <v>0</v>
      </c>
    </row>
    <row r="50" spans="1:20" s="57" customFormat="1" ht="24.95" customHeight="1" x14ac:dyDescent="0.25">
      <c r="A50" s="40">
        <v>31</v>
      </c>
      <c r="B50" s="67" t="s">
        <v>75</v>
      </c>
      <c r="C50" s="64">
        <f t="shared" si="12"/>
        <v>18355300.590000004</v>
      </c>
      <c r="D50" s="65">
        <v>1600185.6</v>
      </c>
      <c r="E50" s="65">
        <v>190193</v>
      </c>
      <c r="F50" s="65">
        <v>224812.4</v>
      </c>
      <c r="G50" s="65">
        <v>319267.8</v>
      </c>
      <c r="H50" s="65">
        <v>535532.19999999995</v>
      </c>
      <c r="I50" s="65">
        <v>0</v>
      </c>
      <c r="J50" s="44">
        <v>0</v>
      </c>
      <c r="K50" s="65">
        <v>0</v>
      </c>
      <c r="L50" s="65">
        <v>8450039.9199999999</v>
      </c>
      <c r="M50" s="65">
        <v>0</v>
      </c>
      <c r="N50" s="43">
        <v>6813525.3200000003</v>
      </c>
      <c r="O50" s="65">
        <v>0</v>
      </c>
      <c r="P50" s="65">
        <v>0</v>
      </c>
      <c r="Q50" s="66">
        <v>0</v>
      </c>
      <c r="R50" s="66">
        <v>221744.35</v>
      </c>
      <c r="S50" s="66">
        <v>0</v>
      </c>
      <c r="T50" s="66">
        <v>0</v>
      </c>
    </row>
    <row r="51" spans="1:20" s="57" customFormat="1" ht="24.95" customHeight="1" x14ac:dyDescent="0.25">
      <c r="A51" s="40">
        <v>32</v>
      </c>
      <c r="B51" s="67" t="s">
        <v>76</v>
      </c>
      <c r="C51" s="64">
        <f t="shared" si="12"/>
        <v>718230.09</v>
      </c>
      <c r="D51" s="65">
        <v>0</v>
      </c>
      <c r="E51" s="65">
        <v>127982</v>
      </c>
      <c r="F51" s="65">
        <v>0</v>
      </c>
      <c r="G51" s="65">
        <v>214837.2</v>
      </c>
      <c r="H51" s="65">
        <v>360362.8</v>
      </c>
      <c r="I51" s="65">
        <v>0</v>
      </c>
      <c r="J51" s="44">
        <v>0</v>
      </c>
      <c r="K51" s="65">
        <v>0</v>
      </c>
      <c r="L51" s="65">
        <v>0</v>
      </c>
      <c r="M51" s="65">
        <v>0</v>
      </c>
      <c r="N51" s="65">
        <v>0</v>
      </c>
      <c r="O51" s="65">
        <v>0</v>
      </c>
      <c r="P51" s="65">
        <v>0</v>
      </c>
      <c r="Q51" s="66">
        <v>0</v>
      </c>
      <c r="R51" s="66">
        <v>15048.09</v>
      </c>
      <c r="S51" s="66">
        <v>0</v>
      </c>
      <c r="T51" s="66">
        <v>0</v>
      </c>
    </row>
    <row r="52" spans="1:20" s="57" customFormat="1" ht="24.95" customHeight="1" x14ac:dyDescent="0.25">
      <c r="A52" s="40">
        <v>33</v>
      </c>
      <c r="B52" s="67" t="s">
        <v>77</v>
      </c>
      <c r="C52" s="64">
        <f t="shared" si="12"/>
        <v>762282.26</v>
      </c>
      <c r="D52" s="65">
        <v>0</v>
      </c>
      <c r="E52" s="65">
        <v>278614.5</v>
      </c>
      <c r="F52" s="65">
        <v>0</v>
      </c>
      <c r="G52" s="65">
        <v>467696.7</v>
      </c>
      <c r="H52" s="65">
        <v>0</v>
      </c>
      <c r="I52" s="65">
        <v>0</v>
      </c>
      <c r="J52" s="44">
        <v>0</v>
      </c>
      <c r="K52" s="65">
        <v>0</v>
      </c>
      <c r="L52" s="65">
        <v>0</v>
      </c>
      <c r="M52" s="65">
        <v>0</v>
      </c>
      <c r="N52" s="65">
        <v>0</v>
      </c>
      <c r="O52" s="65">
        <v>0</v>
      </c>
      <c r="P52" s="65">
        <v>0</v>
      </c>
      <c r="Q52" s="66">
        <v>0</v>
      </c>
      <c r="R52" s="66">
        <v>15971.06</v>
      </c>
      <c r="S52" s="66">
        <v>0</v>
      </c>
      <c r="T52" s="66">
        <v>0</v>
      </c>
    </row>
    <row r="53" spans="1:20" s="57" customFormat="1" ht="24.95" customHeight="1" x14ac:dyDescent="0.25">
      <c r="A53" s="40">
        <v>34</v>
      </c>
      <c r="B53" s="67" t="s">
        <v>78</v>
      </c>
      <c r="C53" s="64">
        <f t="shared" si="12"/>
        <v>12927367.700000001</v>
      </c>
      <c r="D53" s="65">
        <v>0</v>
      </c>
      <c r="E53" s="65">
        <v>320266.5</v>
      </c>
      <c r="F53" s="65">
        <v>0</v>
      </c>
      <c r="G53" s="65">
        <v>537615.9</v>
      </c>
      <c r="H53" s="65">
        <v>0</v>
      </c>
      <c r="I53" s="65">
        <v>0</v>
      </c>
      <c r="J53" s="44">
        <v>0</v>
      </c>
      <c r="K53" s="65">
        <v>0</v>
      </c>
      <c r="L53" s="65">
        <v>0</v>
      </c>
      <c r="M53" s="65">
        <v>0</v>
      </c>
      <c r="N53" s="43">
        <v>11473313.460000001</v>
      </c>
      <c r="O53" s="65">
        <v>436857.9</v>
      </c>
      <c r="P53" s="65">
        <v>0</v>
      </c>
      <c r="Q53" s="66">
        <v>0</v>
      </c>
      <c r="R53" s="66">
        <v>159313.94</v>
      </c>
      <c r="S53" s="66">
        <v>0</v>
      </c>
      <c r="T53" s="66">
        <v>0</v>
      </c>
    </row>
    <row r="54" spans="1:20" s="57" customFormat="1" ht="24.95" customHeight="1" x14ac:dyDescent="0.25">
      <c r="A54" s="40">
        <v>35</v>
      </c>
      <c r="B54" s="67" t="s">
        <v>79</v>
      </c>
      <c r="C54" s="64">
        <f t="shared" si="12"/>
        <v>780057.89</v>
      </c>
      <c r="D54" s="65">
        <v>0</v>
      </c>
      <c r="E54" s="65">
        <v>285111.5</v>
      </c>
      <c r="F54" s="65">
        <v>0</v>
      </c>
      <c r="G54" s="65">
        <v>478602.9</v>
      </c>
      <c r="H54" s="65">
        <v>0</v>
      </c>
      <c r="I54" s="65">
        <v>0</v>
      </c>
      <c r="J54" s="44">
        <v>0</v>
      </c>
      <c r="K54" s="65">
        <v>0</v>
      </c>
      <c r="L54" s="65">
        <v>0</v>
      </c>
      <c r="M54" s="65">
        <v>0</v>
      </c>
      <c r="N54" s="65">
        <v>0</v>
      </c>
      <c r="O54" s="65">
        <v>0</v>
      </c>
      <c r="P54" s="65">
        <v>0</v>
      </c>
      <c r="Q54" s="66">
        <v>0</v>
      </c>
      <c r="R54" s="66">
        <v>16343.49</v>
      </c>
      <c r="S54" s="66">
        <v>0</v>
      </c>
      <c r="T54" s="66">
        <v>0</v>
      </c>
    </row>
    <row r="55" spans="1:20" s="57" customFormat="1" ht="24.95" customHeight="1" x14ac:dyDescent="0.25">
      <c r="A55" s="40">
        <v>36</v>
      </c>
      <c r="B55" s="67" t="s">
        <v>80</v>
      </c>
      <c r="C55" s="64">
        <f t="shared" si="12"/>
        <v>10714903.330000002</v>
      </c>
      <c r="D55" s="65">
        <v>0</v>
      </c>
      <c r="E55" s="65">
        <v>0</v>
      </c>
      <c r="F55" s="65">
        <v>0</v>
      </c>
      <c r="G55" s="65">
        <v>0</v>
      </c>
      <c r="H55" s="65">
        <v>0</v>
      </c>
      <c r="I55" s="65">
        <v>0</v>
      </c>
      <c r="J55" s="44">
        <v>0</v>
      </c>
      <c r="K55" s="65">
        <v>0</v>
      </c>
      <c r="L55" s="65">
        <v>0</v>
      </c>
      <c r="M55" s="65">
        <v>0</v>
      </c>
      <c r="N55" s="43">
        <v>10201157.82</v>
      </c>
      <c r="O55" s="65">
        <v>388419.3</v>
      </c>
      <c r="P55" s="65">
        <v>0</v>
      </c>
      <c r="Q55" s="66">
        <v>0</v>
      </c>
      <c r="R55" s="66">
        <v>125326.21</v>
      </c>
      <c r="S55" s="66">
        <v>0</v>
      </c>
      <c r="T55" s="66">
        <v>0</v>
      </c>
    </row>
    <row r="56" spans="1:20" s="57" customFormat="1" ht="24.95" customHeight="1" x14ac:dyDescent="0.25">
      <c r="A56" s="40">
        <v>37</v>
      </c>
      <c r="B56" s="67" t="s">
        <v>81</v>
      </c>
      <c r="C56" s="64">
        <f t="shared" si="12"/>
        <v>160673.88</v>
      </c>
      <c r="D56" s="65">
        <v>0</v>
      </c>
      <c r="E56" s="65">
        <v>157307.5</v>
      </c>
      <c r="F56" s="65">
        <v>0</v>
      </c>
      <c r="G56" s="65">
        <v>0</v>
      </c>
      <c r="H56" s="65">
        <v>0</v>
      </c>
      <c r="I56" s="65">
        <v>0</v>
      </c>
      <c r="J56" s="44">
        <v>0</v>
      </c>
      <c r="K56" s="65">
        <v>0</v>
      </c>
      <c r="L56" s="65">
        <v>0</v>
      </c>
      <c r="M56" s="65">
        <v>0</v>
      </c>
      <c r="N56" s="65">
        <v>0</v>
      </c>
      <c r="O56" s="65">
        <v>0</v>
      </c>
      <c r="P56" s="65">
        <v>0</v>
      </c>
      <c r="Q56" s="66">
        <v>0</v>
      </c>
      <c r="R56" s="66">
        <v>3366.38</v>
      </c>
      <c r="S56" s="66">
        <v>0</v>
      </c>
      <c r="T56" s="66">
        <v>0</v>
      </c>
    </row>
    <row r="57" spans="1:20" s="57" customFormat="1" ht="24.95" customHeight="1" x14ac:dyDescent="0.25">
      <c r="A57" s="40">
        <v>38</v>
      </c>
      <c r="B57" s="67" t="s">
        <v>82</v>
      </c>
      <c r="C57" s="64">
        <f t="shared" si="12"/>
        <v>317526.3</v>
      </c>
      <c r="D57" s="65">
        <v>0</v>
      </c>
      <c r="E57" s="65">
        <v>116056</v>
      </c>
      <c r="F57" s="65">
        <v>0</v>
      </c>
      <c r="G57" s="65">
        <v>194817.6</v>
      </c>
      <c r="H57" s="65">
        <v>0</v>
      </c>
      <c r="I57" s="65">
        <v>0</v>
      </c>
      <c r="J57" s="44">
        <v>0</v>
      </c>
      <c r="K57" s="65">
        <v>0</v>
      </c>
      <c r="L57" s="65">
        <v>0</v>
      </c>
      <c r="M57" s="65">
        <v>0</v>
      </c>
      <c r="N57" s="65">
        <v>0</v>
      </c>
      <c r="O57" s="65">
        <v>0</v>
      </c>
      <c r="P57" s="65">
        <v>0</v>
      </c>
      <c r="Q57" s="66">
        <v>0</v>
      </c>
      <c r="R57" s="66">
        <v>6652.7</v>
      </c>
      <c r="S57" s="66">
        <v>0</v>
      </c>
      <c r="T57" s="66">
        <v>0</v>
      </c>
    </row>
    <row r="58" spans="1:20" s="57" customFormat="1" ht="24.95" customHeight="1" x14ac:dyDescent="0.25">
      <c r="A58" s="40">
        <v>39</v>
      </c>
      <c r="B58" s="41" t="s">
        <v>83</v>
      </c>
      <c r="C58" s="64">
        <f t="shared" si="12"/>
        <v>8481616.5</v>
      </c>
      <c r="D58" s="65">
        <v>0</v>
      </c>
      <c r="E58" s="65">
        <v>0</v>
      </c>
      <c r="F58" s="65">
        <v>0</v>
      </c>
      <c r="G58" s="65">
        <v>0</v>
      </c>
      <c r="H58" s="65">
        <v>0</v>
      </c>
      <c r="I58" s="65">
        <v>0</v>
      </c>
      <c r="J58" s="44">
        <v>0</v>
      </c>
      <c r="K58" s="65">
        <v>0</v>
      </c>
      <c r="L58" s="65">
        <v>8169473.9000000004</v>
      </c>
      <c r="M58" s="65">
        <v>0</v>
      </c>
      <c r="N58" s="65">
        <v>0</v>
      </c>
      <c r="O58" s="65">
        <v>0</v>
      </c>
      <c r="P58" s="65">
        <v>0</v>
      </c>
      <c r="Q58" s="66">
        <v>120000</v>
      </c>
      <c r="R58" s="66">
        <v>192142.6</v>
      </c>
      <c r="S58" s="66">
        <v>0</v>
      </c>
      <c r="T58" s="66">
        <v>0</v>
      </c>
    </row>
    <row r="59" spans="1:20" s="57" customFormat="1" ht="24.95" customHeight="1" x14ac:dyDescent="0.25">
      <c r="A59" s="46" t="s">
        <v>84</v>
      </c>
      <c r="B59" s="67"/>
      <c r="C59" s="68">
        <f t="shared" ref="C59:T59" si="13">SUM(C60:C62)</f>
        <v>31760456.75</v>
      </c>
      <c r="D59" s="68">
        <f t="shared" si="13"/>
        <v>0</v>
      </c>
      <c r="E59" s="68">
        <f t="shared" si="13"/>
        <v>471344</v>
      </c>
      <c r="F59" s="68">
        <f t="shared" si="13"/>
        <v>0</v>
      </c>
      <c r="G59" s="68">
        <f t="shared" si="13"/>
        <v>0</v>
      </c>
      <c r="H59" s="68">
        <f t="shared" si="13"/>
        <v>1327177.6000000001</v>
      </c>
      <c r="I59" s="68">
        <f t="shared" si="13"/>
        <v>304961.40000000002</v>
      </c>
      <c r="J59" s="69">
        <f t="shared" si="13"/>
        <v>0</v>
      </c>
      <c r="K59" s="68">
        <f t="shared" si="13"/>
        <v>0</v>
      </c>
      <c r="L59" s="68">
        <f t="shared" si="13"/>
        <v>11761648.92</v>
      </c>
      <c r="M59" s="68">
        <f t="shared" si="13"/>
        <v>0</v>
      </c>
      <c r="N59" s="68">
        <f t="shared" si="13"/>
        <v>16885554.559999999</v>
      </c>
      <c r="O59" s="68">
        <f t="shared" si="13"/>
        <v>642934.39999999991</v>
      </c>
      <c r="P59" s="68">
        <f t="shared" si="13"/>
        <v>0</v>
      </c>
      <c r="Q59" s="68">
        <f t="shared" si="13"/>
        <v>0</v>
      </c>
      <c r="R59" s="68">
        <f t="shared" si="13"/>
        <v>366835.87</v>
      </c>
      <c r="S59" s="68">
        <f t="shared" si="13"/>
        <v>0</v>
      </c>
      <c r="T59" s="68">
        <f t="shared" si="13"/>
        <v>0</v>
      </c>
    </row>
    <row r="60" spans="1:20" s="57" customFormat="1" ht="24.95" customHeight="1" x14ac:dyDescent="0.25">
      <c r="A60" s="40">
        <v>40</v>
      </c>
      <c r="B60" s="67" t="s">
        <v>85</v>
      </c>
      <c r="C60" s="64">
        <f t="shared" ref="C60:C62" si="14">D60+E60+F60+G60+H60+I60+K60+L60+M60+N60+O60+P60+Q60+R60+S60+T60</f>
        <v>8418915.4100000001</v>
      </c>
      <c r="D60" s="65">
        <v>0</v>
      </c>
      <c r="E60" s="65">
        <v>93850.5</v>
      </c>
      <c r="F60" s="65">
        <v>0</v>
      </c>
      <c r="G60" s="65">
        <v>0</v>
      </c>
      <c r="H60" s="65">
        <v>264257.7</v>
      </c>
      <c r="I60" s="65">
        <v>304961.40000000002</v>
      </c>
      <c r="J60" s="44">
        <v>0</v>
      </c>
      <c r="K60" s="65">
        <v>0</v>
      </c>
      <c r="L60" s="65">
        <v>4169661.72</v>
      </c>
      <c r="M60" s="65">
        <v>0</v>
      </c>
      <c r="N60" s="43">
        <v>3362125.62</v>
      </c>
      <c r="O60" s="65">
        <v>128016.3</v>
      </c>
      <c r="P60" s="65">
        <v>0</v>
      </c>
      <c r="Q60" s="66">
        <v>0</v>
      </c>
      <c r="R60" s="66">
        <v>96042.17</v>
      </c>
      <c r="S60" s="66">
        <v>0</v>
      </c>
      <c r="T60" s="66">
        <v>0</v>
      </c>
    </row>
    <row r="61" spans="1:20" s="57" customFormat="1" ht="24.95" customHeight="1" x14ac:dyDescent="0.25">
      <c r="A61" s="40">
        <v>41</v>
      </c>
      <c r="B61" s="67" t="s">
        <v>86</v>
      </c>
      <c r="C61" s="64">
        <f t="shared" si="14"/>
        <v>8579795.0600000005</v>
      </c>
      <c r="D61" s="65">
        <v>0</v>
      </c>
      <c r="E61" s="65">
        <v>206613.5</v>
      </c>
      <c r="F61" s="65">
        <v>0</v>
      </c>
      <c r="G61" s="65">
        <v>0</v>
      </c>
      <c r="H61" s="65">
        <v>581767.9</v>
      </c>
      <c r="I61" s="65">
        <v>0</v>
      </c>
      <c r="J61" s="44">
        <v>0</v>
      </c>
      <c r="K61" s="65">
        <v>0</v>
      </c>
      <c r="L61" s="65">
        <v>0</v>
      </c>
      <c r="M61" s="65">
        <v>0</v>
      </c>
      <c r="N61" s="43">
        <v>7401777.7400000002</v>
      </c>
      <c r="O61" s="65">
        <v>281830.09999999998</v>
      </c>
      <c r="P61" s="65">
        <v>0</v>
      </c>
      <c r="Q61" s="66">
        <v>0</v>
      </c>
      <c r="R61" s="66">
        <v>107805.82</v>
      </c>
      <c r="S61" s="66">
        <v>0</v>
      </c>
      <c r="T61" s="66">
        <v>0</v>
      </c>
    </row>
    <row r="62" spans="1:20" s="57" customFormat="1" ht="24.95" customHeight="1" x14ac:dyDescent="0.25">
      <c r="A62" s="40">
        <v>42</v>
      </c>
      <c r="B62" s="67" t="s">
        <v>87</v>
      </c>
      <c r="C62" s="64">
        <f t="shared" si="14"/>
        <v>14761746.280000001</v>
      </c>
      <c r="D62" s="65">
        <v>0</v>
      </c>
      <c r="E62" s="65">
        <v>170880</v>
      </c>
      <c r="F62" s="65">
        <v>0</v>
      </c>
      <c r="G62" s="65">
        <v>0</v>
      </c>
      <c r="H62" s="65">
        <v>481152</v>
      </c>
      <c r="I62" s="65">
        <v>0</v>
      </c>
      <c r="J62" s="44">
        <v>0</v>
      </c>
      <c r="K62" s="65">
        <v>0</v>
      </c>
      <c r="L62" s="65">
        <v>7591987.2000000002</v>
      </c>
      <c r="M62" s="65">
        <v>0</v>
      </c>
      <c r="N62" s="43">
        <v>6121651.2000000002</v>
      </c>
      <c r="O62" s="65">
        <v>233088</v>
      </c>
      <c r="P62" s="65">
        <v>0</v>
      </c>
      <c r="Q62" s="66">
        <v>0</v>
      </c>
      <c r="R62" s="66">
        <v>162987.88</v>
      </c>
      <c r="S62" s="66">
        <v>0</v>
      </c>
      <c r="T62" s="66">
        <v>0</v>
      </c>
    </row>
    <row r="63" spans="1:20" s="57" customFormat="1" ht="24.95" customHeight="1" x14ac:dyDescent="0.25">
      <c r="A63" s="39" t="s">
        <v>88</v>
      </c>
      <c r="B63" s="67"/>
      <c r="C63" s="68">
        <f t="shared" ref="C63:T63" si="15">SUM(C64:C153)</f>
        <v>2406428123.9100008</v>
      </c>
      <c r="D63" s="68">
        <f t="shared" si="15"/>
        <v>555521878.28000021</v>
      </c>
      <c r="E63" s="68">
        <f t="shared" si="15"/>
        <v>48751784.609999992</v>
      </c>
      <c r="F63" s="68">
        <f t="shared" si="15"/>
        <v>87113354.400000021</v>
      </c>
      <c r="G63" s="68">
        <f t="shared" si="15"/>
        <v>121902737.44999996</v>
      </c>
      <c r="H63" s="68">
        <f t="shared" si="15"/>
        <v>123974617.02999999</v>
      </c>
      <c r="I63" s="68">
        <f t="shared" si="15"/>
        <v>30533405.280000001</v>
      </c>
      <c r="J63" s="69">
        <f t="shared" si="15"/>
        <v>35</v>
      </c>
      <c r="K63" s="68">
        <f t="shared" si="15"/>
        <v>123387021</v>
      </c>
      <c r="L63" s="68">
        <f t="shared" si="15"/>
        <v>502304628.11000001</v>
      </c>
      <c r="M63" s="68">
        <f t="shared" si="15"/>
        <v>25638438.359999999</v>
      </c>
      <c r="N63" s="68">
        <f t="shared" si="15"/>
        <v>705907136.64999986</v>
      </c>
      <c r="O63" s="68">
        <f t="shared" si="15"/>
        <v>34194922.219999999</v>
      </c>
      <c r="P63" s="68">
        <f t="shared" si="15"/>
        <v>0</v>
      </c>
      <c r="Q63" s="68">
        <f t="shared" si="15"/>
        <v>5250500</v>
      </c>
      <c r="R63" s="68">
        <f t="shared" si="15"/>
        <v>41947700.520000011</v>
      </c>
      <c r="S63" s="68">
        <f t="shared" si="15"/>
        <v>0</v>
      </c>
      <c r="T63" s="68">
        <f t="shared" si="15"/>
        <v>0</v>
      </c>
    </row>
    <row r="64" spans="1:20" s="57" customFormat="1" ht="24.95" customHeight="1" x14ac:dyDescent="0.25">
      <c r="A64" s="40">
        <v>43</v>
      </c>
      <c r="B64" s="70" t="s">
        <v>89</v>
      </c>
      <c r="C64" s="64">
        <f t="shared" ref="C64:C98" si="16">D64+E64+F64+G64+H64+I64+K64+L64+M64+N64+O64+P64+Q64+R64+S64+T64</f>
        <v>29442625.350000001</v>
      </c>
      <c r="D64" s="65">
        <v>0</v>
      </c>
      <c r="E64" s="65">
        <v>0</v>
      </c>
      <c r="F64" s="65">
        <v>0</v>
      </c>
      <c r="G64" s="65">
        <v>0</v>
      </c>
      <c r="H64" s="65">
        <v>0</v>
      </c>
      <c r="I64" s="65">
        <v>0</v>
      </c>
      <c r="J64" s="44">
        <v>0</v>
      </c>
      <c r="K64" s="65">
        <v>0</v>
      </c>
      <c r="L64" s="65">
        <v>0</v>
      </c>
      <c r="M64" s="65">
        <v>0</v>
      </c>
      <c r="N64" s="43">
        <v>28030945.190000001</v>
      </c>
      <c r="O64" s="65">
        <v>1067306.31</v>
      </c>
      <c r="P64" s="65">
        <v>0</v>
      </c>
      <c r="Q64" s="66">
        <v>0</v>
      </c>
      <c r="R64" s="66">
        <v>344373.85</v>
      </c>
      <c r="S64" s="66">
        <v>0</v>
      </c>
      <c r="T64" s="66">
        <v>0</v>
      </c>
    </row>
    <row r="65" spans="1:20" s="57" customFormat="1" ht="24.95" customHeight="1" x14ac:dyDescent="0.25">
      <c r="A65" s="40">
        <v>44</v>
      </c>
      <c r="B65" s="67" t="s">
        <v>90</v>
      </c>
      <c r="C65" s="64">
        <f t="shared" si="16"/>
        <v>5630055.1600000011</v>
      </c>
      <c r="D65" s="65">
        <v>0</v>
      </c>
      <c r="E65" s="65">
        <v>825608.5</v>
      </c>
      <c r="F65" s="65">
        <v>975887.8</v>
      </c>
      <c r="G65" s="65">
        <v>1385909.1</v>
      </c>
      <c r="H65" s="65">
        <v>2324690.9</v>
      </c>
      <c r="I65" s="65">
        <v>0</v>
      </c>
      <c r="J65" s="44">
        <v>0</v>
      </c>
      <c r="K65" s="65">
        <v>0</v>
      </c>
      <c r="L65" s="65">
        <v>0</v>
      </c>
      <c r="M65" s="65">
        <v>0</v>
      </c>
      <c r="N65" s="65">
        <v>0</v>
      </c>
      <c r="O65" s="65">
        <v>0</v>
      </c>
      <c r="P65" s="65">
        <v>0</v>
      </c>
      <c r="Q65" s="66">
        <v>0</v>
      </c>
      <c r="R65" s="66">
        <v>117958.86</v>
      </c>
      <c r="S65" s="66">
        <v>0</v>
      </c>
      <c r="T65" s="66">
        <v>0</v>
      </c>
    </row>
    <row r="66" spans="1:20" s="57" customFormat="1" ht="24.95" customHeight="1" x14ac:dyDescent="0.25">
      <c r="A66" s="40">
        <v>45</v>
      </c>
      <c r="B66" s="67" t="s">
        <v>91</v>
      </c>
      <c r="C66" s="64">
        <f t="shared" si="16"/>
        <v>536754.07999999996</v>
      </c>
      <c r="D66" s="65">
        <v>0</v>
      </c>
      <c r="E66" s="65">
        <v>0</v>
      </c>
      <c r="F66" s="65">
        <v>0</v>
      </c>
      <c r="G66" s="65">
        <v>0</v>
      </c>
      <c r="H66" s="65">
        <v>525508.19999999995</v>
      </c>
      <c r="I66" s="65">
        <v>0</v>
      </c>
      <c r="J66" s="44">
        <v>0</v>
      </c>
      <c r="K66" s="65">
        <v>0</v>
      </c>
      <c r="L66" s="65">
        <v>0</v>
      </c>
      <c r="M66" s="65">
        <v>0</v>
      </c>
      <c r="N66" s="65">
        <v>0</v>
      </c>
      <c r="O66" s="65">
        <v>0</v>
      </c>
      <c r="P66" s="65">
        <v>0</v>
      </c>
      <c r="Q66" s="66">
        <v>0</v>
      </c>
      <c r="R66" s="66">
        <v>11245.88</v>
      </c>
      <c r="S66" s="66">
        <v>0</v>
      </c>
      <c r="T66" s="66">
        <v>0</v>
      </c>
    </row>
    <row r="67" spans="1:20" s="57" customFormat="1" ht="24.95" customHeight="1" x14ac:dyDescent="0.25">
      <c r="A67" s="40">
        <v>46</v>
      </c>
      <c r="B67" s="67" t="s">
        <v>92</v>
      </c>
      <c r="C67" s="64">
        <f t="shared" si="16"/>
        <v>3544961.95</v>
      </c>
      <c r="D67" s="65">
        <v>0</v>
      </c>
      <c r="E67" s="65">
        <v>0</v>
      </c>
      <c r="F67" s="65">
        <v>0</v>
      </c>
      <c r="G67" s="65">
        <v>0</v>
      </c>
      <c r="H67" s="65">
        <v>0</v>
      </c>
      <c r="I67" s="65">
        <v>3470689.2</v>
      </c>
      <c r="J67" s="44">
        <v>0</v>
      </c>
      <c r="K67" s="65">
        <v>0</v>
      </c>
      <c r="L67" s="65">
        <v>0</v>
      </c>
      <c r="M67" s="65">
        <v>0</v>
      </c>
      <c r="N67" s="65">
        <v>0</v>
      </c>
      <c r="O67" s="65">
        <v>0</v>
      </c>
      <c r="P67" s="65">
        <v>0</v>
      </c>
      <c r="Q67" s="66">
        <v>0</v>
      </c>
      <c r="R67" s="66">
        <v>74272.75</v>
      </c>
      <c r="S67" s="66">
        <v>0</v>
      </c>
      <c r="T67" s="66">
        <v>0</v>
      </c>
    </row>
    <row r="68" spans="1:20" s="57" customFormat="1" ht="24.95" customHeight="1" x14ac:dyDescent="0.25">
      <c r="A68" s="40">
        <v>47</v>
      </c>
      <c r="B68" s="67" t="s">
        <v>93</v>
      </c>
      <c r="C68" s="64">
        <f t="shared" si="16"/>
        <v>1644690.96</v>
      </c>
      <c r="D68" s="65">
        <v>0</v>
      </c>
      <c r="E68" s="65">
        <v>0</v>
      </c>
      <c r="F68" s="65">
        <v>0</v>
      </c>
      <c r="G68" s="65">
        <v>0</v>
      </c>
      <c r="H68" s="65">
        <v>0</v>
      </c>
      <c r="I68" s="65">
        <v>1610232</v>
      </c>
      <c r="J68" s="44">
        <v>0</v>
      </c>
      <c r="K68" s="65">
        <v>0</v>
      </c>
      <c r="L68" s="65">
        <v>0</v>
      </c>
      <c r="M68" s="65">
        <v>0</v>
      </c>
      <c r="N68" s="65">
        <v>0</v>
      </c>
      <c r="O68" s="65">
        <v>0</v>
      </c>
      <c r="P68" s="65">
        <v>0</v>
      </c>
      <c r="Q68" s="66">
        <v>0</v>
      </c>
      <c r="R68" s="66">
        <v>34458.959999999999</v>
      </c>
      <c r="S68" s="66">
        <v>0</v>
      </c>
      <c r="T68" s="66">
        <v>0</v>
      </c>
    </row>
    <row r="69" spans="1:20" s="57" customFormat="1" ht="24.95" customHeight="1" x14ac:dyDescent="0.25">
      <c r="A69" s="40">
        <v>48</v>
      </c>
      <c r="B69" s="67" t="s">
        <v>94</v>
      </c>
      <c r="C69" s="64">
        <f t="shared" si="16"/>
        <v>11755928.74</v>
      </c>
      <c r="D69" s="65">
        <v>11599547.4</v>
      </c>
      <c r="E69" s="65">
        <v>0</v>
      </c>
      <c r="F69" s="65">
        <v>0</v>
      </c>
      <c r="G69" s="65">
        <v>0</v>
      </c>
      <c r="H69" s="65">
        <v>0</v>
      </c>
      <c r="I69" s="65">
        <v>0</v>
      </c>
      <c r="J69" s="44">
        <v>0</v>
      </c>
      <c r="K69" s="65">
        <v>0</v>
      </c>
      <c r="L69" s="65">
        <v>0</v>
      </c>
      <c r="M69" s="65">
        <v>0</v>
      </c>
      <c r="N69" s="65">
        <v>0</v>
      </c>
      <c r="O69" s="65">
        <v>0</v>
      </c>
      <c r="P69" s="65">
        <v>0</v>
      </c>
      <c r="Q69" s="66">
        <v>0</v>
      </c>
      <c r="R69" s="66">
        <v>156381.34</v>
      </c>
      <c r="S69" s="66">
        <v>0</v>
      </c>
      <c r="T69" s="66">
        <v>0</v>
      </c>
    </row>
    <row r="70" spans="1:20" s="57" customFormat="1" ht="24.95" customHeight="1" x14ac:dyDescent="0.25">
      <c r="A70" s="40">
        <v>49</v>
      </c>
      <c r="B70" s="67" t="s">
        <v>95</v>
      </c>
      <c r="C70" s="64">
        <f t="shared" si="16"/>
        <v>6709110.1100000003</v>
      </c>
      <c r="D70" s="65">
        <v>0</v>
      </c>
      <c r="E70" s="65">
        <v>0</v>
      </c>
      <c r="F70" s="65">
        <v>0</v>
      </c>
      <c r="G70" s="65">
        <v>0</v>
      </c>
      <c r="H70" s="65">
        <v>0</v>
      </c>
      <c r="I70" s="65">
        <v>6568543.2800000003</v>
      </c>
      <c r="J70" s="44">
        <v>0</v>
      </c>
      <c r="K70" s="65">
        <v>0</v>
      </c>
      <c r="L70" s="65">
        <v>0</v>
      </c>
      <c r="M70" s="65">
        <v>0</v>
      </c>
      <c r="N70" s="65">
        <v>0</v>
      </c>
      <c r="O70" s="65">
        <v>0</v>
      </c>
      <c r="P70" s="65">
        <v>0</v>
      </c>
      <c r="Q70" s="66">
        <v>0</v>
      </c>
      <c r="R70" s="66">
        <v>140566.82999999999</v>
      </c>
      <c r="S70" s="66">
        <v>0</v>
      </c>
      <c r="T70" s="66">
        <v>0</v>
      </c>
    </row>
    <row r="71" spans="1:20" s="57" customFormat="1" ht="24.95" customHeight="1" x14ac:dyDescent="0.25">
      <c r="A71" s="40">
        <v>50</v>
      </c>
      <c r="B71" s="67" t="s">
        <v>96</v>
      </c>
      <c r="C71" s="64">
        <f t="shared" si="16"/>
        <v>12919914.630000001</v>
      </c>
      <c r="D71" s="65">
        <v>0</v>
      </c>
      <c r="E71" s="65">
        <v>0</v>
      </c>
      <c r="F71" s="65">
        <v>0</v>
      </c>
      <c r="G71" s="65">
        <v>0</v>
      </c>
      <c r="H71" s="65">
        <v>762074.6</v>
      </c>
      <c r="I71" s="65">
        <v>0</v>
      </c>
      <c r="J71" s="44">
        <v>0</v>
      </c>
      <c r="K71" s="65">
        <v>0</v>
      </c>
      <c r="L71" s="65">
        <v>12024600.560000001</v>
      </c>
      <c r="M71" s="65">
        <v>0</v>
      </c>
      <c r="N71" s="65">
        <v>0</v>
      </c>
      <c r="O71" s="65">
        <v>0</v>
      </c>
      <c r="P71" s="65">
        <v>0</v>
      </c>
      <c r="Q71" s="66">
        <v>0</v>
      </c>
      <c r="R71" s="66">
        <v>133239.47</v>
      </c>
      <c r="S71" s="66">
        <v>0</v>
      </c>
      <c r="T71" s="66">
        <v>0</v>
      </c>
    </row>
    <row r="72" spans="1:20" s="57" customFormat="1" ht="24.95" customHeight="1" x14ac:dyDescent="0.25">
      <c r="A72" s="40">
        <v>51</v>
      </c>
      <c r="B72" s="67" t="s">
        <v>97</v>
      </c>
      <c r="C72" s="64">
        <f t="shared" si="16"/>
        <v>6651518.5300000003</v>
      </c>
      <c r="D72" s="65">
        <v>0</v>
      </c>
      <c r="E72" s="65">
        <v>0</v>
      </c>
      <c r="F72" s="65">
        <v>0</v>
      </c>
      <c r="G72" s="65">
        <v>0</v>
      </c>
      <c r="H72" s="65">
        <v>0</v>
      </c>
      <c r="I72" s="65">
        <v>0</v>
      </c>
      <c r="J72" s="44">
        <v>0</v>
      </c>
      <c r="K72" s="65">
        <v>0</v>
      </c>
      <c r="L72" s="65">
        <v>6540580.2000000002</v>
      </c>
      <c r="M72" s="65">
        <v>0</v>
      </c>
      <c r="N72" s="65">
        <v>0</v>
      </c>
      <c r="O72" s="65">
        <v>0</v>
      </c>
      <c r="P72" s="65">
        <v>0</v>
      </c>
      <c r="Q72" s="66">
        <v>0</v>
      </c>
      <c r="R72" s="66">
        <v>110938.33</v>
      </c>
      <c r="S72" s="66">
        <v>0</v>
      </c>
      <c r="T72" s="66">
        <v>0</v>
      </c>
    </row>
    <row r="73" spans="1:20" s="57" customFormat="1" ht="24.95" customHeight="1" x14ac:dyDescent="0.25">
      <c r="A73" s="40">
        <v>52</v>
      </c>
      <c r="B73" s="67" t="s">
        <v>98</v>
      </c>
      <c r="C73" s="64">
        <f t="shared" si="16"/>
        <v>2137822.0699999998</v>
      </c>
      <c r="D73" s="65">
        <v>0</v>
      </c>
      <c r="E73" s="65">
        <v>0</v>
      </c>
      <c r="F73" s="65">
        <v>0</v>
      </c>
      <c r="G73" s="65">
        <v>0</v>
      </c>
      <c r="H73" s="65">
        <v>0</v>
      </c>
      <c r="I73" s="65">
        <v>2093031.2</v>
      </c>
      <c r="J73" s="44">
        <v>0</v>
      </c>
      <c r="K73" s="65">
        <v>0</v>
      </c>
      <c r="L73" s="65">
        <v>0</v>
      </c>
      <c r="M73" s="65">
        <v>0</v>
      </c>
      <c r="N73" s="65">
        <v>0</v>
      </c>
      <c r="O73" s="65">
        <v>0</v>
      </c>
      <c r="P73" s="65">
        <v>0</v>
      </c>
      <c r="Q73" s="66">
        <v>0</v>
      </c>
      <c r="R73" s="66">
        <v>44790.87</v>
      </c>
      <c r="S73" s="66">
        <v>0</v>
      </c>
      <c r="T73" s="66">
        <v>0</v>
      </c>
    </row>
    <row r="74" spans="1:20" s="57" customFormat="1" ht="24.95" customHeight="1" x14ac:dyDescent="0.25">
      <c r="A74" s="40">
        <v>53</v>
      </c>
      <c r="B74" s="67" t="s">
        <v>99</v>
      </c>
      <c r="C74" s="64">
        <f t="shared" si="16"/>
        <v>34879449.549999997</v>
      </c>
      <c r="D74" s="65">
        <v>0</v>
      </c>
      <c r="E74" s="65">
        <v>0</v>
      </c>
      <c r="F74" s="65">
        <v>0</v>
      </c>
      <c r="G74" s="65">
        <v>0</v>
      </c>
      <c r="H74" s="65">
        <v>0</v>
      </c>
      <c r="I74" s="65">
        <v>0</v>
      </c>
      <c r="J74" s="44">
        <v>0</v>
      </c>
      <c r="K74" s="65">
        <v>0</v>
      </c>
      <c r="L74" s="65">
        <v>0</v>
      </c>
      <c r="M74" s="65">
        <v>533130</v>
      </c>
      <c r="N74" s="43">
        <v>32688660.899999999</v>
      </c>
      <c r="O74" s="65">
        <v>1244653.5</v>
      </c>
      <c r="P74" s="65">
        <v>0</v>
      </c>
      <c r="Q74" s="66">
        <v>0</v>
      </c>
      <c r="R74" s="66">
        <v>413005.15</v>
      </c>
      <c r="S74" s="66">
        <v>0</v>
      </c>
      <c r="T74" s="66">
        <v>0</v>
      </c>
    </row>
    <row r="75" spans="1:20" s="57" customFormat="1" ht="24.95" customHeight="1" x14ac:dyDescent="0.25">
      <c r="A75" s="40">
        <v>54</v>
      </c>
      <c r="B75" s="67" t="s">
        <v>100</v>
      </c>
      <c r="C75" s="64">
        <f t="shared" si="16"/>
        <v>16589910.92</v>
      </c>
      <c r="D75" s="65">
        <v>0</v>
      </c>
      <c r="E75" s="65">
        <v>328690.34999999998</v>
      </c>
      <c r="F75" s="65">
        <v>0</v>
      </c>
      <c r="G75" s="65">
        <v>551756.61</v>
      </c>
      <c r="H75" s="65">
        <v>925503.39</v>
      </c>
      <c r="I75" s="65">
        <v>0</v>
      </c>
      <c r="J75" s="44">
        <v>0</v>
      </c>
      <c r="K75" s="65">
        <v>0</v>
      </c>
      <c r="L75" s="65">
        <v>14603306</v>
      </c>
      <c r="M75" s="65">
        <v>0</v>
      </c>
      <c r="N75" s="65">
        <v>0</v>
      </c>
      <c r="O75" s="65">
        <v>0</v>
      </c>
      <c r="P75" s="65">
        <v>0</v>
      </c>
      <c r="Q75" s="66">
        <v>0</v>
      </c>
      <c r="R75" s="66">
        <v>180654.57</v>
      </c>
      <c r="S75" s="66">
        <v>0</v>
      </c>
      <c r="T75" s="66">
        <v>0</v>
      </c>
    </row>
    <row r="76" spans="1:20" s="57" customFormat="1" ht="24.95" customHeight="1" x14ac:dyDescent="0.25">
      <c r="A76" s="40">
        <v>55</v>
      </c>
      <c r="B76" s="67" t="s">
        <v>101</v>
      </c>
      <c r="C76" s="64">
        <f t="shared" si="16"/>
        <v>1943248.64</v>
      </c>
      <c r="D76" s="65">
        <v>0</v>
      </c>
      <c r="E76" s="65">
        <v>0</v>
      </c>
      <c r="F76" s="65">
        <v>0</v>
      </c>
      <c r="G76" s="65">
        <v>0</v>
      </c>
      <c r="H76" s="65">
        <v>0</v>
      </c>
      <c r="I76" s="65">
        <v>1902534.4</v>
      </c>
      <c r="J76" s="44">
        <v>0</v>
      </c>
      <c r="K76" s="65">
        <v>0</v>
      </c>
      <c r="L76" s="65">
        <v>0</v>
      </c>
      <c r="M76" s="65">
        <v>0</v>
      </c>
      <c r="N76" s="65">
        <v>0</v>
      </c>
      <c r="O76" s="65">
        <v>0</v>
      </c>
      <c r="P76" s="65">
        <v>0</v>
      </c>
      <c r="Q76" s="66">
        <v>0</v>
      </c>
      <c r="R76" s="66">
        <v>40714.239999999998</v>
      </c>
      <c r="S76" s="66">
        <v>0</v>
      </c>
      <c r="T76" s="66">
        <v>0</v>
      </c>
    </row>
    <row r="77" spans="1:20" s="57" customFormat="1" ht="24.95" customHeight="1" x14ac:dyDescent="0.25">
      <c r="A77" s="40">
        <v>56</v>
      </c>
      <c r="B77" s="67" t="s">
        <v>102</v>
      </c>
      <c r="C77" s="64">
        <f t="shared" si="16"/>
        <v>13824417.390000001</v>
      </c>
      <c r="D77" s="65">
        <v>0</v>
      </c>
      <c r="E77" s="65">
        <v>0</v>
      </c>
      <c r="F77" s="65">
        <v>0</v>
      </c>
      <c r="G77" s="65">
        <v>0</v>
      </c>
      <c r="H77" s="65">
        <v>0</v>
      </c>
      <c r="I77" s="65">
        <v>0</v>
      </c>
      <c r="J77" s="44">
        <v>0</v>
      </c>
      <c r="K77" s="65">
        <v>0</v>
      </c>
      <c r="L77" s="65">
        <v>13691279</v>
      </c>
      <c r="M77" s="65">
        <v>0</v>
      </c>
      <c r="N77" s="65">
        <v>0</v>
      </c>
      <c r="O77" s="65">
        <v>0</v>
      </c>
      <c r="P77" s="65">
        <v>0</v>
      </c>
      <c r="Q77" s="66">
        <v>0</v>
      </c>
      <c r="R77" s="66">
        <v>133138.39000000001</v>
      </c>
      <c r="S77" s="66">
        <v>0</v>
      </c>
      <c r="T77" s="66">
        <v>0</v>
      </c>
    </row>
    <row r="78" spans="1:20" s="57" customFormat="1" ht="24.95" customHeight="1" x14ac:dyDescent="0.25">
      <c r="A78" s="40">
        <v>57</v>
      </c>
      <c r="B78" s="67" t="s">
        <v>103</v>
      </c>
      <c r="C78" s="64">
        <f t="shared" si="16"/>
        <v>4616044.07</v>
      </c>
      <c r="D78" s="65">
        <v>0</v>
      </c>
      <c r="E78" s="65">
        <v>0</v>
      </c>
      <c r="F78" s="65">
        <v>0</v>
      </c>
      <c r="G78" s="65">
        <v>0</v>
      </c>
      <c r="H78" s="65">
        <v>0</v>
      </c>
      <c r="I78" s="65">
        <v>4519330.4000000004</v>
      </c>
      <c r="J78" s="44">
        <v>0</v>
      </c>
      <c r="K78" s="65">
        <v>0</v>
      </c>
      <c r="L78" s="65">
        <v>0</v>
      </c>
      <c r="M78" s="65">
        <v>0</v>
      </c>
      <c r="N78" s="65">
        <v>0</v>
      </c>
      <c r="O78" s="65">
        <v>0</v>
      </c>
      <c r="P78" s="65">
        <v>0</v>
      </c>
      <c r="Q78" s="66">
        <v>0</v>
      </c>
      <c r="R78" s="66">
        <v>96713.67</v>
      </c>
      <c r="S78" s="66">
        <v>0</v>
      </c>
      <c r="T78" s="66">
        <v>0</v>
      </c>
    </row>
    <row r="79" spans="1:20" s="57" customFormat="1" ht="24.95" customHeight="1" x14ac:dyDescent="0.25">
      <c r="A79" s="40">
        <v>58</v>
      </c>
      <c r="B79" s="67" t="s">
        <v>104</v>
      </c>
      <c r="C79" s="64">
        <f t="shared" si="16"/>
        <v>2192368.91</v>
      </c>
      <c r="D79" s="65">
        <v>0</v>
      </c>
      <c r="E79" s="65">
        <v>0</v>
      </c>
      <c r="F79" s="65">
        <v>0</v>
      </c>
      <c r="G79" s="65">
        <v>0</v>
      </c>
      <c r="H79" s="65">
        <v>0</v>
      </c>
      <c r="I79" s="65">
        <v>2146435.2000000002</v>
      </c>
      <c r="J79" s="44">
        <v>0</v>
      </c>
      <c r="K79" s="65">
        <v>0</v>
      </c>
      <c r="L79" s="65">
        <v>0</v>
      </c>
      <c r="M79" s="65">
        <v>0</v>
      </c>
      <c r="N79" s="65">
        <v>0</v>
      </c>
      <c r="O79" s="65">
        <v>0</v>
      </c>
      <c r="P79" s="65">
        <v>0</v>
      </c>
      <c r="Q79" s="66">
        <v>0</v>
      </c>
      <c r="R79" s="66">
        <v>45933.71</v>
      </c>
      <c r="S79" s="66">
        <v>0</v>
      </c>
      <c r="T79" s="66">
        <v>0</v>
      </c>
    </row>
    <row r="80" spans="1:20" s="57" customFormat="1" ht="24.95" customHeight="1" x14ac:dyDescent="0.25">
      <c r="A80" s="40">
        <v>59</v>
      </c>
      <c r="B80" s="67" t="s">
        <v>105</v>
      </c>
      <c r="C80" s="64">
        <f t="shared" si="16"/>
        <v>2460071.59</v>
      </c>
      <c r="D80" s="65">
        <v>1614118.8</v>
      </c>
      <c r="E80" s="65">
        <v>120862</v>
      </c>
      <c r="F80" s="65">
        <v>142861.6</v>
      </c>
      <c r="G80" s="65">
        <v>202885.2</v>
      </c>
      <c r="H80" s="65">
        <v>340314.8</v>
      </c>
      <c r="I80" s="65">
        <v>0</v>
      </c>
      <c r="J80" s="44">
        <v>0</v>
      </c>
      <c r="K80" s="65">
        <v>0</v>
      </c>
      <c r="L80" s="65">
        <v>0</v>
      </c>
      <c r="M80" s="65">
        <v>0</v>
      </c>
      <c r="N80" s="65">
        <v>0</v>
      </c>
      <c r="O80" s="65">
        <v>0</v>
      </c>
      <c r="P80" s="65">
        <v>0</v>
      </c>
      <c r="Q80" s="66">
        <v>0</v>
      </c>
      <c r="R80" s="66">
        <v>39029.19</v>
      </c>
      <c r="S80" s="66">
        <v>0</v>
      </c>
      <c r="T80" s="66">
        <v>0</v>
      </c>
    </row>
    <row r="81" spans="1:20" s="57" customFormat="1" ht="24.95" customHeight="1" x14ac:dyDescent="0.25">
      <c r="A81" s="40">
        <v>60</v>
      </c>
      <c r="B81" s="70" t="s">
        <v>106</v>
      </c>
      <c r="C81" s="64">
        <f t="shared" si="16"/>
        <v>11194493.130000001</v>
      </c>
      <c r="D81" s="65">
        <v>0</v>
      </c>
      <c r="E81" s="65">
        <v>0</v>
      </c>
      <c r="F81" s="65">
        <v>0</v>
      </c>
      <c r="G81" s="65">
        <v>0</v>
      </c>
      <c r="H81" s="65">
        <v>0</v>
      </c>
      <c r="I81" s="65">
        <v>0</v>
      </c>
      <c r="J81" s="44">
        <v>3</v>
      </c>
      <c r="K81" s="65">
        <v>10885053</v>
      </c>
      <c r="L81" s="65">
        <v>0</v>
      </c>
      <c r="M81" s="65">
        <v>0</v>
      </c>
      <c r="N81" s="65">
        <v>0</v>
      </c>
      <c r="O81" s="65">
        <v>0</v>
      </c>
      <c r="P81" s="65">
        <v>0</v>
      </c>
      <c r="Q81" s="66">
        <v>76500</v>
      </c>
      <c r="R81" s="66">
        <v>232940.13</v>
      </c>
      <c r="S81" s="66">
        <v>0</v>
      </c>
      <c r="T81" s="66">
        <v>0</v>
      </c>
    </row>
    <row r="82" spans="1:20" s="57" customFormat="1" ht="24.95" customHeight="1" x14ac:dyDescent="0.25">
      <c r="A82" s="40">
        <v>61</v>
      </c>
      <c r="B82" s="67" t="s">
        <v>107</v>
      </c>
      <c r="C82" s="64">
        <f t="shared" si="16"/>
        <v>16545678.809999999</v>
      </c>
      <c r="D82" s="65">
        <v>0</v>
      </c>
      <c r="E82" s="65">
        <v>0</v>
      </c>
      <c r="F82" s="65">
        <v>0</v>
      </c>
      <c r="G82" s="65">
        <v>0</v>
      </c>
      <c r="H82" s="65">
        <v>0</v>
      </c>
      <c r="I82" s="65">
        <v>0</v>
      </c>
      <c r="J82" s="44">
        <v>0</v>
      </c>
      <c r="K82" s="65">
        <v>0</v>
      </c>
      <c r="L82" s="65">
        <v>0</v>
      </c>
      <c r="M82" s="65">
        <v>0</v>
      </c>
      <c r="N82" s="43">
        <v>15471977.119999999</v>
      </c>
      <c r="O82" s="65">
        <v>803206.95</v>
      </c>
      <c r="P82" s="65">
        <v>0</v>
      </c>
      <c r="Q82" s="66">
        <v>0</v>
      </c>
      <c r="R82" s="66">
        <v>270494.74</v>
      </c>
      <c r="S82" s="66">
        <v>0</v>
      </c>
      <c r="T82" s="66">
        <v>0</v>
      </c>
    </row>
    <row r="83" spans="1:20" s="57" customFormat="1" ht="24.95" customHeight="1" x14ac:dyDescent="0.25">
      <c r="A83" s="40">
        <v>62</v>
      </c>
      <c r="B83" s="67" t="s">
        <v>109</v>
      </c>
      <c r="C83" s="64">
        <f t="shared" si="16"/>
        <v>58371652.939999998</v>
      </c>
      <c r="D83" s="65">
        <v>15462641.6</v>
      </c>
      <c r="E83" s="65">
        <v>1163168</v>
      </c>
      <c r="F83" s="65">
        <v>2230000</v>
      </c>
      <c r="G83" s="65">
        <v>3082752</v>
      </c>
      <c r="H83" s="65">
        <v>3539456</v>
      </c>
      <c r="I83" s="65">
        <v>0</v>
      </c>
      <c r="J83" s="44">
        <v>0</v>
      </c>
      <c r="K83" s="65">
        <v>0</v>
      </c>
      <c r="L83" s="65">
        <v>13274744</v>
      </c>
      <c r="M83" s="65">
        <v>702896</v>
      </c>
      <c r="N83" s="43">
        <v>16976187.199999999</v>
      </c>
      <c r="O83" s="65">
        <v>881296</v>
      </c>
      <c r="P83" s="65">
        <v>0</v>
      </c>
      <c r="Q83" s="66">
        <v>0</v>
      </c>
      <c r="R83" s="66">
        <v>1058512.1399999999</v>
      </c>
      <c r="S83" s="66">
        <v>0</v>
      </c>
      <c r="T83" s="66">
        <v>0</v>
      </c>
    </row>
    <row r="84" spans="1:20" s="57" customFormat="1" ht="24.95" customHeight="1" x14ac:dyDescent="0.25">
      <c r="A84" s="40">
        <v>63</v>
      </c>
      <c r="B84" s="67" t="s">
        <v>110</v>
      </c>
      <c r="C84" s="64">
        <f t="shared" si="16"/>
        <v>21641161.130000003</v>
      </c>
      <c r="D84" s="65">
        <v>0</v>
      </c>
      <c r="E84" s="65">
        <v>0</v>
      </c>
      <c r="F84" s="65">
        <v>0</v>
      </c>
      <c r="G84" s="65">
        <v>0</v>
      </c>
      <c r="H84" s="65">
        <v>0</v>
      </c>
      <c r="I84" s="65">
        <v>0</v>
      </c>
      <c r="J84" s="44">
        <v>0</v>
      </c>
      <c r="K84" s="65">
        <v>0</v>
      </c>
      <c r="L84" s="65">
        <v>0</v>
      </c>
      <c r="M84" s="65">
        <v>806025.5</v>
      </c>
      <c r="N84" s="43">
        <v>19466947.850000001</v>
      </c>
      <c r="O84" s="65">
        <v>1010600.5</v>
      </c>
      <c r="P84" s="65">
        <v>0</v>
      </c>
      <c r="Q84" s="66">
        <v>0</v>
      </c>
      <c r="R84" s="66">
        <v>357587.28</v>
      </c>
      <c r="S84" s="66">
        <v>0</v>
      </c>
      <c r="T84" s="66">
        <v>0</v>
      </c>
    </row>
    <row r="85" spans="1:20" s="57" customFormat="1" ht="24.95" customHeight="1" x14ac:dyDescent="0.25">
      <c r="A85" s="40">
        <v>64</v>
      </c>
      <c r="B85" s="67" t="s">
        <v>111</v>
      </c>
      <c r="C85" s="64">
        <f t="shared" si="16"/>
        <v>49546302.450000003</v>
      </c>
      <c r="D85" s="65">
        <v>13991350.449999999</v>
      </c>
      <c r="E85" s="65">
        <v>1052491</v>
      </c>
      <c r="F85" s="65">
        <v>2017812.5</v>
      </c>
      <c r="G85" s="65">
        <v>2789424</v>
      </c>
      <c r="H85" s="65">
        <v>0</v>
      </c>
      <c r="I85" s="65">
        <v>0</v>
      </c>
      <c r="J85" s="44">
        <v>0</v>
      </c>
      <c r="K85" s="65">
        <v>0</v>
      </c>
      <c r="L85" s="65">
        <v>12011634.25</v>
      </c>
      <c r="M85" s="65">
        <v>636014.5</v>
      </c>
      <c r="N85" s="43">
        <v>15360880.15</v>
      </c>
      <c r="O85" s="65">
        <v>797439.5</v>
      </c>
      <c r="P85" s="65">
        <v>0</v>
      </c>
      <c r="Q85" s="66">
        <v>0</v>
      </c>
      <c r="R85" s="66">
        <v>889256.1</v>
      </c>
      <c r="S85" s="66">
        <v>0</v>
      </c>
      <c r="T85" s="66">
        <v>0</v>
      </c>
    </row>
    <row r="86" spans="1:20" s="57" customFormat="1" ht="24.95" customHeight="1" x14ac:dyDescent="0.25">
      <c r="A86" s="40">
        <v>65</v>
      </c>
      <c r="B86" s="67" t="s">
        <v>112</v>
      </c>
      <c r="C86" s="64">
        <f t="shared" si="16"/>
        <v>55927667.18</v>
      </c>
      <c r="D86" s="65">
        <v>14815230.16</v>
      </c>
      <c r="E86" s="65">
        <v>1114466.8600000001</v>
      </c>
      <c r="F86" s="65">
        <v>2136631.25</v>
      </c>
      <c r="G86" s="65">
        <v>2953679.04</v>
      </c>
      <c r="H86" s="65">
        <v>3391261.12</v>
      </c>
      <c r="I86" s="65">
        <v>0</v>
      </c>
      <c r="J86" s="44">
        <v>0</v>
      </c>
      <c r="K86" s="65">
        <v>0</v>
      </c>
      <c r="L86" s="65">
        <v>12718938.51</v>
      </c>
      <c r="M86" s="65">
        <v>673466.17</v>
      </c>
      <c r="N86" s="43">
        <v>16265404.52</v>
      </c>
      <c r="O86" s="65">
        <v>844396.67</v>
      </c>
      <c r="P86" s="65">
        <v>0</v>
      </c>
      <c r="Q86" s="66">
        <v>0</v>
      </c>
      <c r="R86" s="66">
        <v>1014192.88</v>
      </c>
      <c r="S86" s="66">
        <v>0</v>
      </c>
      <c r="T86" s="66">
        <v>0</v>
      </c>
    </row>
    <row r="87" spans="1:20" s="57" customFormat="1" ht="24.95" customHeight="1" x14ac:dyDescent="0.25">
      <c r="A87" s="40">
        <v>66</v>
      </c>
      <c r="B87" s="67" t="s">
        <v>113</v>
      </c>
      <c r="C87" s="64">
        <f t="shared" si="16"/>
        <v>51487462.479999997</v>
      </c>
      <c r="D87" s="65">
        <v>13639020.640000001</v>
      </c>
      <c r="E87" s="65">
        <v>1025987.2</v>
      </c>
      <c r="F87" s="65">
        <v>1967000</v>
      </c>
      <c r="G87" s="65">
        <v>2719180.7999999998</v>
      </c>
      <c r="H87" s="65">
        <v>3122022.3999999999</v>
      </c>
      <c r="I87" s="65">
        <v>0</v>
      </c>
      <c r="J87" s="44">
        <v>0</v>
      </c>
      <c r="K87" s="65">
        <v>0</v>
      </c>
      <c r="L87" s="65">
        <v>11709157.6</v>
      </c>
      <c r="M87" s="65">
        <v>619998.4</v>
      </c>
      <c r="N87" s="43">
        <v>14974062.880000001</v>
      </c>
      <c r="O87" s="65">
        <v>777358.4</v>
      </c>
      <c r="P87" s="65">
        <v>0</v>
      </c>
      <c r="Q87" s="66">
        <v>0</v>
      </c>
      <c r="R87" s="66">
        <v>933674.16</v>
      </c>
      <c r="S87" s="66">
        <v>0</v>
      </c>
      <c r="T87" s="66">
        <v>0</v>
      </c>
    </row>
    <row r="88" spans="1:20" s="57" customFormat="1" ht="24.95" customHeight="1" x14ac:dyDescent="0.25">
      <c r="A88" s="40">
        <v>67</v>
      </c>
      <c r="B88" s="67" t="s">
        <v>114</v>
      </c>
      <c r="C88" s="64">
        <f t="shared" si="16"/>
        <v>57746481.170000002</v>
      </c>
      <c r="D88" s="65">
        <v>14060689.65</v>
      </c>
      <c r="E88" s="65">
        <v>1057707</v>
      </c>
      <c r="F88" s="65">
        <v>2027812.5</v>
      </c>
      <c r="G88" s="65">
        <v>2803248</v>
      </c>
      <c r="H88" s="65">
        <v>3218544</v>
      </c>
      <c r="I88" s="65">
        <v>0</v>
      </c>
      <c r="J88" s="44">
        <v>0</v>
      </c>
      <c r="K88" s="65">
        <v>0</v>
      </c>
      <c r="L88" s="65">
        <v>16738375.5</v>
      </c>
      <c r="M88" s="65">
        <v>639166.5</v>
      </c>
      <c r="N88" s="43">
        <v>15437006.550000001</v>
      </c>
      <c r="O88" s="65">
        <v>801391.5</v>
      </c>
      <c r="P88" s="65">
        <v>0</v>
      </c>
      <c r="Q88" s="66">
        <v>0</v>
      </c>
      <c r="R88" s="66">
        <v>962539.97</v>
      </c>
      <c r="S88" s="66">
        <v>0</v>
      </c>
      <c r="T88" s="66">
        <v>0</v>
      </c>
    </row>
    <row r="89" spans="1:20" s="57" customFormat="1" ht="24.95" customHeight="1" x14ac:dyDescent="0.25">
      <c r="A89" s="40">
        <v>68</v>
      </c>
      <c r="B89" s="67" t="s">
        <v>115</v>
      </c>
      <c r="C89" s="64">
        <f t="shared" si="16"/>
        <v>52909126.340000011</v>
      </c>
      <c r="D89" s="65">
        <v>14015619.17</v>
      </c>
      <c r="E89" s="65">
        <v>1054316.6000000001</v>
      </c>
      <c r="F89" s="65">
        <v>2021312.5</v>
      </c>
      <c r="G89" s="65">
        <v>2794262.4</v>
      </c>
      <c r="H89" s="65">
        <v>3208227.2</v>
      </c>
      <c r="I89" s="65">
        <v>0</v>
      </c>
      <c r="J89" s="44">
        <v>0</v>
      </c>
      <c r="K89" s="65">
        <v>0</v>
      </c>
      <c r="L89" s="65">
        <v>12032469.050000001</v>
      </c>
      <c r="M89" s="65">
        <v>637117.69999999995</v>
      </c>
      <c r="N89" s="43">
        <v>15387524.390000001</v>
      </c>
      <c r="O89" s="65">
        <v>798822.7</v>
      </c>
      <c r="P89" s="65">
        <v>0</v>
      </c>
      <c r="Q89" s="66">
        <v>0</v>
      </c>
      <c r="R89" s="66">
        <v>959454.63</v>
      </c>
      <c r="S89" s="66">
        <v>0</v>
      </c>
      <c r="T89" s="66">
        <v>0</v>
      </c>
    </row>
    <row r="90" spans="1:20" s="57" customFormat="1" ht="24.95" customHeight="1" x14ac:dyDescent="0.25">
      <c r="A90" s="40">
        <v>69</v>
      </c>
      <c r="B90" s="67" t="s">
        <v>116</v>
      </c>
      <c r="C90" s="64">
        <f t="shared" si="16"/>
        <v>12295285.25</v>
      </c>
      <c r="D90" s="65">
        <v>0</v>
      </c>
      <c r="E90" s="65">
        <v>0</v>
      </c>
      <c r="F90" s="65">
        <v>0</v>
      </c>
      <c r="G90" s="65">
        <v>0</v>
      </c>
      <c r="H90" s="65">
        <v>0</v>
      </c>
      <c r="I90" s="65">
        <v>0</v>
      </c>
      <c r="J90" s="44">
        <v>0</v>
      </c>
      <c r="K90" s="65">
        <v>0</v>
      </c>
      <c r="L90" s="65">
        <v>12012750.4</v>
      </c>
      <c r="M90" s="65">
        <v>0</v>
      </c>
      <c r="N90" s="65">
        <v>0</v>
      </c>
      <c r="O90" s="65">
        <v>0</v>
      </c>
      <c r="P90" s="65">
        <v>0</v>
      </c>
      <c r="Q90" s="66">
        <v>0</v>
      </c>
      <c r="R90" s="66">
        <v>282534.84999999998</v>
      </c>
      <c r="S90" s="66">
        <v>0</v>
      </c>
      <c r="T90" s="66">
        <v>0</v>
      </c>
    </row>
    <row r="91" spans="1:20" s="57" customFormat="1" ht="24.95" customHeight="1" x14ac:dyDescent="0.25">
      <c r="A91" s="40">
        <v>70</v>
      </c>
      <c r="B91" s="67" t="s">
        <v>117</v>
      </c>
      <c r="C91" s="64">
        <f t="shared" si="16"/>
        <v>52058418.390000008</v>
      </c>
      <c r="D91" s="65">
        <v>13790266.77</v>
      </c>
      <c r="E91" s="65">
        <v>1037364.6</v>
      </c>
      <c r="F91" s="65">
        <v>1988812.5</v>
      </c>
      <c r="G91" s="65">
        <v>2749334.4</v>
      </c>
      <c r="H91" s="65">
        <v>3156643.2</v>
      </c>
      <c r="I91" s="65">
        <v>0</v>
      </c>
      <c r="J91" s="44">
        <v>0</v>
      </c>
      <c r="K91" s="65">
        <v>0</v>
      </c>
      <c r="L91" s="65">
        <v>11839003.050000001</v>
      </c>
      <c r="M91" s="65">
        <v>626873.69999999995</v>
      </c>
      <c r="N91" s="43">
        <v>15140113.59</v>
      </c>
      <c r="O91" s="65">
        <v>785978.7</v>
      </c>
      <c r="P91" s="65">
        <v>0</v>
      </c>
      <c r="Q91" s="66">
        <v>0</v>
      </c>
      <c r="R91" s="66">
        <v>944027.88</v>
      </c>
      <c r="S91" s="66">
        <v>0</v>
      </c>
      <c r="T91" s="66">
        <v>0</v>
      </c>
    </row>
    <row r="92" spans="1:20" s="57" customFormat="1" ht="24.95" customHeight="1" x14ac:dyDescent="0.25">
      <c r="A92" s="40">
        <v>71</v>
      </c>
      <c r="B92" s="67" t="s">
        <v>118</v>
      </c>
      <c r="C92" s="64">
        <f t="shared" si="16"/>
        <v>52375961.5</v>
      </c>
      <c r="D92" s="65">
        <v>13874383.890000001</v>
      </c>
      <c r="E92" s="65">
        <v>1043692.26</v>
      </c>
      <c r="F92" s="65">
        <v>2000943.75</v>
      </c>
      <c r="G92" s="65">
        <v>2766104.64</v>
      </c>
      <c r="H92" s="65">
        <v>3175897.92</v>
      </c>
      <c r="I92" s="65">
        <v>0</v>
      </c>
      <c r="J92" s="44">
        <v>0</v>
      </c>
      <c r="K92" s="65">
        <v>0</v>
      </c>
      <c r="L92" s="65">
        <v>11911217.960000001</v>
      </c>
      <c r="M92" s="65">
        <v>630697.47</v>
      </c>
      <c r="N92" s="43">
        <v>15232464.43</v>
      </c>
      <c r="O92" s="65">
        <v>790772.97</v>
      </c>
      <c r="P92" s="65">
        <v>0</v>
      </c>
      <c r="Q92" s="66">
        <v>0</v>
      </c>
      <c r="R92" s="66">
        <v>949786.21</v>
      </c>
      <c r="S92" s="66">
        <v>0</v>
      </c>
      <c r="T92" s="66">
        <v>0</v>
      </c>
    </row>
    <row r="93" spans="1:20" s="57" customFormat="1" ht="24.95" customHeight="1" x14ac:dyDescent="0.25">
      <c r="A93" s="40">
        <v>72</v>
      </c>
      <c r="B93" s="67" t="s">
        <v>119</v>
      </c>
      <c r="C93" s="64">
        <f t="shared" si="16"/>
        <v>51937356.100000001</v>
      </c>
      <c r="D93" s="65">
        <v>13758197.390000001</v>
      </c>
      <c r="E93" s="65">
        <v>1034952.2</v>
      </c>
      <c r="F93" s="65">
        <v>1984187.5</v>
      </c>
      <c r="G93" s="65">
        <v>2742940.8</v>
      </c>
      <c r="H93" s="65">
        <v>3149302.4</v>
      </c>
      <c r="I93" s="65">
        <v>0</v>
      </c>
      <c r="J93" s="44">
        <v>0</v>
      </c>
      <c r="K93" s="65">
        <v>0</v>
      </c>
      <c r="L93" s="65">
        <v>11811471.35</v>
      </c>
      <c r="M93" s="65">
        <v>625415.9</v>
      </c>
      <c r="N93" s="43">
        <v>15104905.130000001</v>
      </c>
      <c r="O93" s="65">
        <v>784150.9</v>
      </c>
      <c r="P93" s="65">
        <v>0</v>
      </c>
      <c r="Q93" s="66">
        <v>0</v>
      </c>
      <c r="R93" s="66">
        <v>941832.53</v>
      </c>
      <c r="S93" s="66">
        <v>0</v>
      </c>
      <c r="T93" s="66">
        <v>0</v>
      </c>
    </row>
    <row r="94" spans="1:20" s="57" customFormat="1" ht="24.95" customHeight="1" x14ac:dyDescent="0.25">
      <c r="A94" s="40">
        <v>73</v>
      </c>
      <c r="B94" s="67" t="s">
        <v>120</v>
      </c>
      <c r="C94" s="64">
        <f t="shared" si="16"/>
        <v>22308719.160000004</v>
      </c>
      <c r="D94" s="65">
        <v>5634026.6900000004</v>
      </c>
      <c r="E94" s="65">
        <v>423816.3</v>
      </c>
      <c r="F94" s="65">
        <v>0</v>
      </c>
      <c r="G94" s="65">
        <v>1123243.2</v>
      </c>
      <c r="H94" s="65">
        <v>1289649.6000000001</v>
      </c>
      <c r="I94" s="65">
        <v>0</v>
      </c>
      <c r="J94" s="44">
        <v>0</v>
      </c>
      <c r="K94" s="65">
        <v>0</v>
      </c>
      <c r="L94" s="65">
        <v>6706957.9500000002</v>
      </c>
      <c r="M94" s="65">
        <v>256109.85</v>
      </c>
      <c r="N94" s="43">
        <v>6185507.9000000004</v>
      </c>
      <c r="O94" s="65">
        <v>321112.34999999998</v>
      </c>
      <c r="P94" s="65">
        <v>0</v>
      </c>
      <c r="Q94" s="66">
        <v>0</v>
      </c>
      <c r="R94" s="66">
        <v>368295.32</v>
      </c>
      <c r="S94" s="66">
        <v>0</v>
      </c>
      <c r="T94" s="66">
        <v>0</v>
      </c>
    </row>
    <row r="95" spans="1:20" s="57" customFormat="1" ht="24.95" customHeight="1" x14ac:dyDescent="0.25">
      <c r="A95" s="40">
        <v>74</v>
      </c>
      <c r="B95" s="67" t="s">
        <v>121</v>
      </c>
      <c r="C95" s="64">
        <f t="shared" si="16"/>
        <v>57557819.529999994</v>
      </c>
      <c r="D95" s="65">
        <v>14014752.43</v>
      </c>
      <c r="E95" s="65">
        <v>1054251.3999999999</v>
      </c>
      <c r="F95" s="65">
        <v>2021187.5</v>
      </c>
      <c r="G95" s="65">
        <v>2794089.6</v>
      </c>
      <c r="H95" s="65">
        <v>3208028.8</v>
      </c>
      <c r="I95" s="65">
        <v>0</v>
      </c>
      <c r="J95" s="44">
        <v>0</v>
      </c>
      <c r="K95" s="65">
        <v>0</v>
      </c>
      <c r="L95" s="65">
        <v>16683690.1</v>
      </c>
      <c r="M95" s="65">
        <v>637078.30000000005</v>
      </c>
      <c r="N95" s="43">
        <v>15386572.810000001</v>
      </c>
      <c r="O95" s="65">
        <v>798773.3</v>
      </c>
      <c r="P95" s="65">
        <v>0</v>
      </c>
      <c r="Q95" s="66">
        <v>0</v>
      </c>
      <c r="R95" s="66">
        <v>959395.29</v>
      </c>
      <c r="S95" s="66">
        <v>0</v>
      </c>
      <c r="T95" s="66">
        <v>0</v>
      </c>
    </row>
    <row r="96" spans="1:20" s="57" customFormat="1" ht="24.95" customHeight="1" x14ac:dyDescent="0.25">
      <c r="A96" s="40">
        <v>75</v>
      </c>
      <c r="B96" s="67" t="s">
        <v>122</v>
      </c>
      <c r="C96" s="64">
        <f t="shared" si="16"/>
        <v>23942824.370000001</v>
      </c>
      <c r="D96" s="65">
        <v>0</v>
      </c>
      <c r="E96" s="65">
        <v>1169329.3999999999</v>
      </c>
      <c r="F96" s="65">
        <v>2241812.5</v>
      </c>
      <c r="G96" s="65">
        <v>3099081.6</v>
      </c>
      <c r="H96" s="65">
        <v>3558204.8</v>
      </c>
      <c r="I96" s="65">
        <v>0</v>
      </c>
      <c r="J96" s="44">
        <v>0</v>
      </c>
      <c r="K96" s="65">
        <v>0</v>
      </c>
      <c r="L96" s="65">
        <v>13345061.449999999</v>
      </c>
      <c r="M96" s="65">
        <v>0</v>
      </c>
      <c r="N96" s="65">
        <v>0</v>
      </c>
      <c r="O96" s="65">
        <v>0</v>
      </c>
      <c r="P96" s="65">
        <v>0</v>
      </c>
      <c r="Q96" s="66">
        <v>0</v>
      </c>
      <c r="R96" s="66">
        <v>529334.62</v>
      </c>
      <c r="S96" s="66">
        <v>0</v>
      </c>
      <c r="T96" s="66">
        <v>0</v>
      </c>
    </row>
    <row r="97" spans="1:20" s="57" customFormat="1" ht="24.95" customHeight="1" x14ac:dyDescent="0.25">
      <c r="A97" s="40">
        <v>76</v>
      </c>
      <c r="B97" s="67" t="s">
        <v>123</v>
      </c>
      <c r="C97" s="64">
        <f t="shared" si="16"/>
        <v>2629734.0299999998</v>
      </c>
      <c r="D97" s="65">
        <v>0</v>
      </c>
      <c r="E97" s="65">
        <v>0</v>
      </c>
      <c r="F97" s="65">
        <v>0</v>
      </c>
      <c r="G97" s="65">
        <v>0</v>
      </c>
      <c r="H97" s="65">
        <v>2574636.7999999998</v>
      </c>
      <c r="I97" s="65">
        <v>0</v>
      </c>
      <c r="J97" s="44">
        <v>0</v>
      </c>
      <c r="K97" s="65">
        <v>0</v>
      </c>
      <c r="L97" s="65">
        <v>0</v>
      </c>
      <c r="M97" s="65">
        <v>0</v>
      </c>
      <c r="N97" s="65">
        <v>0</v>
      </c>
      <c r="O97" s="65">
        <v>0</v>
      </c>
      <c r="P97" s="65">
        <v>0</v>
      </c>
      <c r="Q97" s="66">
        <v>0</v>
      </c>
      <c r="R97" s="66">
        <v>55097.23</v>
      </c>
      <c r="S97" s="66">
        <v>0</v>
      </c>
      <c r="T97" s="66">
        <v>0</v>
      </c>
    </row>
    <row r="98" spans="1:20" s="57" customFormat="1" ht="24.95" customHeight="1" x14ac:dyDescent="0.25">
      <c r="A98" s="40">
        <v>77</v>
      </c>
      <c r="B98" s="67" t="s">
        <v>124</v>
      </c>
      <c r="C98" s="64">
        <f t="shared" si="16"/>
        <v>53084012.260000005</v>
      </c>
      <c r="D98" s="65">
        <v>14061946.42</v>
      </c>
      <c r="E98" s="65">
        <v>1057801.54</v>
      </c>
      <c r="F98" s="65">
        <v>2027993.75</v>
      </c>
      <c r="G98" s="65">
        <v>2803498.56</v>
      </c>
      <c r="H98" s="65">
        <v>3218831.68</v>
      </c>
      <c r="I98" s="65">
        <v>0</v>
      </c>
      <c r="J98" s="44">
        <v>0</v>
      </c>
      <c r="K98" s="65">
        <v>0</v>
      </c>
      <c r="L98" s="65">
        <v>12072241.199999999</v>
      </c>
      <c r="M98" s="65">
        <v>639223.63</v>
      </c>
      <c r="N98" s="43">
        <v>15438386.34</v>
      </c>
      <c r="O98" s="65">
        <v>801463.13</v>
      </c>
      <c r="P98" s="65">
        <v>0</v>
      </c>
      <c r="Q98" s="66">
        <v>0</v>
      </c>
      <c r="R98" s="66">
        <v>962626.01</v>
      </c>
      <c r="S98" s="66">
        <v>0</v>
      </c>
      <c r="T98" s="66">
        <v>0</v>
      </c>
    </row>
    <row r="99" spans="1:20" s="57" customFormat="1" ht="24.95" customHeight="1" x14ac:dyDescent="0.25">
      <c r="A99" s="40">
        <v>78</v>
      </c>
      <c r="B99" s="67" t="s">
        <v>125</v>
      </c>
      <c r="C99" s="64">
        <f t="shared" ref="C99:C153" si="17">D99+E99+F99+G99+H99+I99+K99+L99+M99+N99+O99+P99+Q99+R99+S99+T99</f>
        <v>42792245.679999992</v>
      </c>
      <c r="D99" s="65">
        <v>11335659.09</v>
      </c>
      <c r="E99" s="65">
        <v>852718.2</v>
      </c>
      <c r="F99" s="65">
        <v>1634812.5</v>
      </c>
      <c r="G99" s="65">
        <v>2259964.7999999998</v>
      </c>
      <c r="H99" s="65">
        <v>2594774.4</v>
      </c>
      <c r="I99" s="65">
        <v>0</v>
      </c>
      <c r="J99" s="44">
        <v>0</v>
      </c>
      <c r="K99" s="65">
        <v>0</v>
      </c>
      <c r="L99" s="65">
        <v>9731711.8499999996</v>
      </c>
      <c r="M99" s="65">
        <v>515292.9</v>
      </c>
      <c r="N99" s="43">
        <v>12445239.029999999</v>
      </c>
      <c r="O99" s="65">
        <v>646077.9</v>
      </c>
      <c r="P99" s="65">
        <v>0</v>
      </c>
      <c r="Q99" s="66">
        <v>0</v>
      </c>
      <c r="R99" s="66">
        <v>775995.01</v>
      </c>
      <c r="S99" s="66">
        <v>0</v>
      </c>
      <c r="T99" s="66">
        <v>0</v>
      </c>
    </row>
    <row r="100" spans="1:20" s="57" customFormat="1" ht="24.95" customHeight="1" x14ac:dyDescent="0.25">
      <c r="A100" s="40">
        <v>79</v>
      </c>
      <c r="B100" s="67" t="s">
        <v>126</v>
      </c>
      <c r="C100" s="64">
        <f t="shared" si="17"/>
        <v>9909951.1699999999</v>
      </c>
      <c r="D100" s="65">
        <v>0</v>
      </c>
      <c r="E100" s="65">
        <v>0</v>
      </c>
      <c r="F100" s="65">
        <v>0</v>
      </c>
      <c r="G100" s="65">
        <v>0</v>
      </c>
      <c r="H100" s="65">
        <v>0</v>
      </c>
      <c r="I100" s="65">
        <v>0</v>
      </c>
      <c r="J100" s="44">
        <v>0</v>
      </c>
      <c r="K100" s="65">
        <v>0</v>
      </c>
      <c r="L100" s="65">
        <v>9682229.1999999993</v>
      </c>
      <c r="M100" s="65">
        <v>0</v>
      </c>
      <c r="N100" s="65">
        <v>0</v>
      </c>
      <c r="O100" s="65">
        <v>0</v>
      </c>
      <c r="P100" s="65">
        <v>0</v>
      </c>
      <c r="Q100" s="66">
        <v>0</v>
      </c>
      <c r="R100" s="66">
        <v>227721.97</v>
      </c>
      <c r="S100" s="66">
        <v>0</v>
      </c>
      <c r="T100" s="66">
        <v>0</v>
      </c>
    </row>
    <row r="101" spans="1:20" s="57" customFormat="1" ht="24.95" customHeight="1" x14ac:dyDescent="0.25">
      <c r="A101" s="40">
        <v>80</v>
      </c>
      <c r="B101" s="67" t="s">
        <v>127</v>
      </c>
      <c r="C101" s="64">
        <f t="shared" si="17"/>
        <v>29386105.569999997</v>
      </c>
      <c r="D101" s="65">
        <v>0</v>
      </c>
      <c r="E101" s="65">
        <v>0</v>
      </c>
      <c r="F101" s="65">
        <v>0</v>
      </c>
      <c r="G101" s="65">
        <v>0</v>
      </c>
      <c r="H101" s="65">
        <v>0</v>
      </c>
      <c r="I101" s="65">
        <v>0</v>
      </c>
      <c r="J101" s="44">
        <v>0</v>
      </c>
      <c r="K101" s="65">
        <v>0</v>
      </c>
      <c r="L101" s="65">
        <v>12017959.1</v>
      </c>
      <c r="M101" s="65">
        <v>636349.4</v>
      </c>
      <c r="N101" s="43">
        <v>15368968.58</v>
      </c>
      <c r="O101" s="65">
        <v>797859.4</v>
      </c>
      <c r="P101" s="65">
        <v>0</v>
      </c>
      <c r="Q101" s="66">
        <v>0</v>
      </c>
      <c r="R101" s="66">
        <v>564969.09</v>
      </c>
      <c r="S101" s="66">
        <v>0</v>
      </c>
      <c r="T101" s="66">
        <v>0</v>
      </c>
    </row>
    <row r="102" spans="1:20" s="57" customFormat="1" ht="24.95" customHeight="1" x14ac:dyDescent="0.25">
      <c r="A102" s="40">
        <v>81</v>
      </c>
      <c r="B102" s="67" t="s">
        <v>128</v>
      </c>
      <c r="C102" s="64">
        <f t="shared" si="17"/>
        <v>25058844.52</v>
      </c>
      <c r="D102" s="65">
        <v>0</v>
      </c>
      <c r="E102" s="65">
        <v>1143640.6000000001</v>
      </c>
      <c r="F102" s="65">
        <v>2192562.5</v>
      </c>
      <c r="G102" s="65">
        <v>3030998.4</v>
      </c>
      <c r="H102" s="65">
        <v>0</v>
      </c>
      <c r="I102" s="65">
        <v>0</v>
      </c>
      <c r="J102" s="44">
        <v>0</v>
      </c>
      <c r="K102" s="65">
        <v>0</v>
      </c>
      <c r="L102" s="65">
        <v>0</v>
      </c>
      <c r="M102" s="65">
        <v>691095.7</v>
      </c>
      <c r="N102" s="43">
        <v>16691188.99</v>
      </c>
      <c r="O102" s="65">
        <v>866500.7</v>
      </c>
      <c r="P102" s="65">
        <v>0</v>
      </c>
      <c r="Q102" s="66">
        <v>0</v>
      </c>
      <c r="R102" s="66">
        <v>442857.63</v>
      </c>
      <c r="S102" s="66">
        <v>0</v>
      </c>
      <c r="T102" s="66">
        <v>0</v>
      </c>
    </row>
    <row r="103" spans="1:20" s="57" customFormat="1" ht="24.95" customHeight="1" x14ac:dyDescent="0.25">
      <c r="A103" s="40">
        <v>82</v>
      </c>
      <c r="B103" s="67" t="s">
        <v>129</v>
      </c>
      <c r="C103" s="64">
        <f t="shared" si="17"/>
        <v>18059179.609999999</v>
      </c>
      <c r="D103" s="65">
        <v>0</v>
      </c>
      <c r="E103" s="65">
        <v>0</v>
      </c>
      <c r="F103" s="65">
        <v>0</v>
      </c>
      <c r="G103" s="65">
        <v>0</v>
      </c>
      <c r="H103" s="65">
        <v>0</v>
      </c>
      <c r="I103" s="65">
        <v>0</v>
      </c>
      <c r="J103" s="44">
        <v>0</v>
      </c>
      <c r="K103" s="65">
        <v>0</v>
      </c>
      <c r="L103" s="65">
        <v>0</v>
      </c>
      <c r="M103" s="65">
        <v>0</v>
      </c>
      <c r="N103" s="43">
        <v>16887262.050000001</v>
      </c>
      <c r="O103" s="65">
        <v>876679.57</v>
      </c>
      <c r="P103" s="65">
        <v>0</v>
      </c>
      <c r="Q103" s="66">
        <v>0</v>
      </c>
      <c r="R103" s="66">
        <v>295237.99</v>
      </c>
      <c r="S103" s="66">
        <v>0</v>
      </c>
      <c r="T103" s="66">
        <v>0</v>
      </c>
    </row>
    <row r="104" spans="1:20" s="57" customFormat="1" ht="24.95" customHeight="1" x14ac:dyDescent="0.25">
      <c r="A104" s="40">
        <v>83</v>
      </c>
      <c r="B104" s="67" t="s">
        <v>130</v>
      </c>
      <c r="C104" s="64">
        <f t="shared" si="17"/>
        <v>54797888.239999995</v>
      </c>
      <c r="D104" s="65">
        <v>15474342.59</v>
      </c>
      <c r="E104" s="65">
        <v>1164048.2</v>
      </c>
      <c r="F104" s="65">
        <v>2231687.5</v>
      </c>
      <c r="G104" s="65">
        <v>3085084.8</v>
      </c>
      <c r="H104" s="65">
        <v>0</v>
      </c>
      <c r="I104" s="65">
        <v>0</v>
      </c>
      <c r="J104" s="44">
        <v>0</v>
      </c>
      <c r="K104" s="65">
        <v>0</v>
      </c>
      <c r="L104" s="65">
        <v>13284789.35</v>
      </c>
      <c r="M104" s="65">
        <v>703427.9</v>
      </c>
      <c r="N104" s="43">
        <v>16989033.530000001</v>
      </c>
      <c r="O104" s="65">
        <v>881962.9</v>
      </c>
      <c r="P104" s="65">
        <v>0</v>
      </c>
      <c r="Q104" s="66">
        <v>0</v>
      </c>
      <c r="R104" s="66">
        <v>983511.47</v>
      </c>
      <c r="S104" s="66">
        <v>0</v>
      </c>
      <c r="T104" s="66">
        <v>0</v>
      </c>
    </row>
    <row r="105" spans="1:20" s="57" customFormat="1" ht="24.95" customHeight="1" x14ac:dyDescent="0.25">
      <c r="A105" s="40">
        <v>84</v>
      </c>
      <c r="B105" s="67" t="s">
        <v>131</v>
      </c>
      <c r="C105" s="64">
        <f t="shared" si="17"/>
        <v>32507202.27</v>
      </c>
      <c r="D105" s="65">
        <v>0</v>
      </c>
      <c r="E105" s="65">
        <v>1299273</v>
      </c>
      <c r="F105" s="65">
        <v>2490937.5</v>
      </c>
      <c r="G105" s="65">
        <v>3443472</v>
      </c>
      <c r="H105" s="65">
        <v>3953616</v>
      </c>
      <c r="I105" s="65">
        <v>0</v>
      </c>
      <c r="J105" s="44">
        <v>0</v>
      </c>
      <c r="K105" s="65">
        <v>0</v>
      </c>
      <c r="L105" s="65">
        <v>0</v>
      </c>
      <c r="M105" s="65">
        <v>785143.5</v>
      </c>
      <c r="N105" s="43">
        <v>18962610.449999999</v>
      </c>
      <c r="O105" s="65">
        <v>984418.5</v>
      </c>
      <c r="P105" s="65">
        <v>0</v>
      </c>
      <c r="Q105" s="66">
        <v>0</v>
      </c>
      <c r="R105" s="66">
        <v>587731.31999999995</v>
      </c>
      <c r="S105" s="66">
        <v>0</v>
      </c>
      <c r="T105" s="66">
        <v>0</v>
      </c>
    </row>
    <row r="106" spans="1:20" s="57" customFormat="1" ht="24.95" customHeight="1" x14ac:dyDescent="0.25">
      <c r="A106" s="40">
        <v>85</v>
      </c>
      <c r="B106" s="67" t="s">
        <v>132</v>
      </c>
      <c r="C106" s="64">
        <f t="shared" si="17"/>
        <v>5931735.0499999998</v>
      </c>
      <c r="D106" s="65">
        <v>0</v>
      </c>
      <c r="E106" s="65">
        <v>1043102.2</v>
      </c>
      <c r="F106" s="65">
        <v>1999812.5</v>
      </c>
      <c r="G106" s="65">
        <v>2764540.8</v>
      </c>
      <c r="H106" s="65">
        <v>0</v>
      </c>
      <c r="I106" s="65">
        <v>0</v>
      </c>
      <c r="J106" s="44">
        <v>0</v>
      </c>
      <c r="K106" s="65">
        <v>0</v>
      </c>
      <c r="L106" s="65">
        <v>0</v>
      </c>
      <c r="M106" s="65">
        <v>0</v>
      </c>
      <c r="N106" s="65">
        <v>0</v>
      </c>
      <c r="O106" s="65">
        <v>0</v>
      </c>
      <c r="P106" s="65">
        <v>0</v>
      </c>
      <c r="Q106" s="66">
        <v>0</v>
      </c>
      <c r="R106" s="66">
        <v>124279.55</v>
      </c>
      <c r="S106" s="66">
        <v>0</v>
      </c>
      <c r="T106" s="66">
        <v>0</v>
      </c>
    </row>
    <row r="107" spans="1:20" s="57" customFormat="1" ht="24.95" customHeight="1" x14ac:dyDescent="0.25">
      <c r="A107" s="40">
        <v>86</v>
      </c>
      <c r="B107" s="67" t="s">
        <v>133</v>
      </c>
      <c r="C107" s="64">
        <f t="shared" si="17"/>
        <v>40277354.219999999</v>
      </c>
      <c r="D107" s="65">
        <v>13906409.93</v>
      </c>
      <c r="E107" s="65">
        <v>1046101.4</v>
      </c>
      <c r="F107" s="65">
        <v>2005562.5</v>
      </c>
      <c r="G107" s="65">
        <v>2772489.6</v>
      </c>
      <c r="H107" s="65">
        <v>3183228.8</v>
      </c>
      <c r="I107" s="65">
        <v>0</v>
      </c>
      <c r="J107" s="44">
        <v>0</v>
      </c>
      <c r="K107" s="65">
        <v>0</v>
      </c>
      <c r="L107" s="65">
        <v>0</v>
      </c>
      <c r="M107" s="65">
        <v>632153.30000000005</v>
      </c>
      <c r="N107" s="43">
        <v>15267625.310000001</v>
      </c>
      <c r="O107" s="65">
        <v>792598.3</v>
      </c>
      <c r="P107" s="65">
        <v>0</v>
      </c>
      <c r="Q107" s="66">
        <v>0</v>
      </c>
      <c r="R107" s="66">
        <v>671185.08</v>
      </c>
      <c r="S107" s="66">
        <v>0</v>
      </c>
      <c r="T107" s="66">
        <v>0</v>
      </c>
    </row>
    <row r="108" spans="1:20" s="57" customFormat="1" ht="24.95" customHeight="1" x14ac:dyDescent="0.25">
      <c r="A108" s="40">
        <v>87</v>
      </c>
      <c r="B108" s="67" t="s">
        <v>134</v>
      </c>
      <c r="C108" s="64">
        <f t="shared" si="17"/>
        <v>7938032</v>
      </c>
      <c r="D108" s="65">
        <v>0</v>
      </c>
      <c r="E108" s="65">
        <v>0</v>
      </c>
      <c r="F108" s="65">
        <v>0</v>
      </c>
      <c r="G108" s="65">
        <v>0</v>
      </c>
      <c r="H108" s="65">
        <v>1249424</v>
      </c>
      <c r="I108" s="65">
        <v>0</v>
      </c>
      <c r="J108" s="44">
        <v>0</v>
      </c>
      <c r="K108" s="65">
        <v>0</v>
      </c>
      <c r="L108" s="65">
        <v>0</v>
      </c>
      <c r="M108" s="65">
        <v>248121.5</v>
      </c>
      <c r="N108" s="43">
        <v>5992575.0499999998</v>
      </c>
      <c r="O108" s="65">
        <v>311096.5</v>
      </c>
      <c r="P108" s="65">
        <v>0</v>
      </c>
      <c r="Q108" s="66">
        <v>0</v>
      </c>
      <c r="R108" s="66">
        <v>136814.95000000001</v>
      </c>
      <c r="S108" s="66">
        <v>0</v>
      </c>
      <c r="T108" s="66">
        <v>0</v>
      </c>
    </row>
    <row r="109" spans="1:20" s="57" customFormat="1" ht="24.95" customHeight="1" x14ac:dyDescent="0.25">
      <c r="A109" s="40">
        <v>88</v>
      </c>
      <c r="B109" s="67" t="s">
        <v>135</v>
      </c>
      <c r="C109" s="64">
        <f t="shared" si="17"/>
        <v>22567386.850000005</v>
      </c>
      <c r="D109" s="65">
        <v>13466539.380000001</v>
      </c>
      <c r="E109" s="65">
        <v>1013012.4</v>
      </c>
      <c r="F109" s="65">
        <v>1942125</v>
      </c>
      <c r="G109" s="65">
        <v>2684793.6</v>
      </c>
      <c r="H109" s="65">
        <v>3082540.8</v>
      </c>
      <c r="I109" s="65">
        <v>0</v>
      </c>
      <c r="J109" s="44">
        <v>0</v>
      </c>
      <c r="K109" s="65">
        <v>0</v>
      </c>
      <c r="L109" s="65">
        <v>0</v>
      </c>
      <c r="M109" s="65">
        <v>0</v>
      </c>
      <c r="N109" s="65">
        <v>0</v>
      </c>
      <c r="O109" s="65">
        <v>0</v>
      </c>
      <c r="P109" s="65">
        <v>0</v>
      </c>
      <c r="Q109" s="66">
        <v>0</v>
      </c>
      <c r="R109" s="66">
        <v>378375.67</v>
      </c>
      <c r="S109" s="66">
        <v>0</v>
      </c>
      <c r="T109" s="66">
        <v>0</v>
      </c>
    </row>
    <row r="110" spans="1:20" s="57" customFormat="1" ht="24.95" customHeight="1" x14ac:dyDescent="0.25">
      <c r="A110" s="40">
        <v>89</v>
      </c>
      <c r="B110" s="67" t="s">
        <v>136</v>
      </c>
      <c r="C110" s="64">
        <f t="shared" si="17"/>
        <v>74315883.030000016</v>
      </c>
      <c r="D110" s="65">
        <v>19686265.620000001</v>
      </c>
      <c r="E110" s="65">
        <v>1480887.6</v>
      </c>
      <c r="F110" s="65">
        <v>2839125</v>
      </c>
      <c r="G110" s="65">
        <v>3924806.4</v>
      </c>
      <c r="H110" s="65">
        <v>4506259.2</v>
      </c>
      <c r="I110" s="65">
        <v>0</v>
      </c>
      <c r="J110" s="44">
        <v>0</v>
      </c>
      <c r="K110" s="65">
        <v>0</v>
      </c>
      <c r="L110" s="65">
        <v>16900743.300000001</v>
      </c>
      <c r="M110" s="65">
        <v>894892.2</v>
      </c>
      <c r="N110" s="43">
        <v>21613236.539999999</v>
      </c>
      <c r="O110" s="65">
        <v>1122022.2</v>
      </c>
      <c r="P110" s="65">
        <v>0</v>
      </c>
      <c r="Q110" s="66">
        <v>0</v>
      </c>
      <c r="R110" s="66">
        <v>1347644.97</v>
      </c>
      <c r="S110" s="66">
        <v>0</v>
      </c>
      <c r="T110" s="66">
        <v>0</v>
      </c>
    </row>
    <row r="111" spans="1:20" s="57" customFormat="1" ht="24.95" customHeight="1" x14ac:dyDescent="0.25">
      <c r="A111" s="40">
        <v>90</v>
      </c>
      <c r="B111" s="67" t="s">
        <v>137</v>
      </c>
      <c r="C111" s="64">
        <f t="shared" si="17"/>
        <v>33214162</v>
      </c>
      <c r="D111" s="65">
        <v>19819743.579999998</v>
      </c>
      <c r="E111" s="65">
        <v>1490928.4</v>
      </c>
      <c r="F111" s="65">
        <v>2858375</v>
      </c>
      <c r="G111" s="65">
        <v>3951417.6</v>
      </c>
      <c r="H111" s="65">
        <v>4536812.8</v>
      </c>
      <c r="I111" s="65">
        <v>0</v>
      </c>
      <c r="J111" s="44">
        <v>0</v>
      </c>
      <c r="K111" s="65">
        <v>0</v>
      </c>
      <c r="L111" s="65">
        <v>0</v>
      </c>
      <c r="M111" s="65">
        <v>0</v>
      </c>
      <c r="N111" s="65">
        <v>0</v>
      </c>
      <c r="O111" s="65">
        <v>0</v>
      </c>
      <c r="P111" s="65">
        <v>0</v>
      </c>
      <c r="Q111" s="66">
        <v>0</v>
      </c>
      <c r="R111" s="66">
        <v>556884.62</v>
      </c>
      <c r="S111" s="66">
        <v>0</v>
      </c>
      <c r="T111" s="66">
        <v>0</v>
      </c>
    </row>
    <row r="112" spans="1:20" s="57" customFormat="1" ht="24.95" customHeight="1" x14ac:dyDescent="0.25">
      <c r="A112" s="40">
        <v>91</v>
      </c>
      <c r="B112" s="67" t="s">
        <v>138</v>
      </c>
      <c r="C112" s="64">
        <f t="shared" si="17"/>
        <v>30725354.66</v>
      </c>
      <c r="D112" s="65">
        <v>19865680.800000001</v>
      </c>
      <c r="E112" s="65">
        <v>1494384</v>
      </c>
      <c r="F112" s="65">
        <v>2865000</v>
      </c>
      <c r="G112" s="65">
        <v>3960576</v>
      </c>
      <c r="H112" s="65">
        <v>0</v>
      </c>
      <c r="I112" s="65">
        <v>0</v>
      </c>
      <c r="J112" s="44">
        <v>0</v>
      </c>
      <c r="K112" s="65">
        <v>0</v>
      </c>
      <c r="L112" s="65">
        <v>0</v>
      </c>
      <c r="M112" s="65">
        <v>903048</v>
      </c>
      <c r="N112" s="65">
        <v>0</v>
      </c>
      <c r="O112" s="65">
        <v>1132248</v>
      </c>
      <c r="P112" s="65">
        <v>0</v>
      </c>
      <c r="Q112" s="66">
        <v>0</v>
      </c>
      <c r="R112" s="66">
        <v>504417.86</v>
      </c>
      <c r="S112" s="66">
        <v>0</v>
      </c>
      <c r="T112" s="66">
        <v>0</v>
      </c>
    </row>
    <row r="113" spans="1:20" s="57" customFormat="1" ht="24.95" customHeight="1" x14ac:dyDescent="0.25">
      <c r="A113" s="40">
        <v>92</v>
      </c>
      <c r="B113" s="67" t="s">
        <v>139</v>
      </c>
      <c r="C113" s="64">
        <f t="shared" si="17"/>
        <v>49515452.229999997</v>
      </c>
      <c r="D113" s="65">
        <v>17096013.129999999</v>
      </c>
      <c r="E113" s="65">
        <v>1286037.3999999999</v>
      </c>
      <c r="F113" s="65">
        <v>2465562.5</v>
      </c>
      <c r="G113" s="65">
        <v>3408393.6</v>
      </c>
      <c r="H113" s="65">
        <v>3913340.8</v>
      </c>
      <c r="I113" s="65">
        <v>0</v>
      </c>
      <c r="J113" s="44">
        <v>0</v>
      </c>
      <c r="K113" s="65">
        <v>0</v>
      </c>
      <c r="L113" s="65">
        <v>0</v>
      </c>
      <c r="M113" s="65">
        <v>777145.3</v>
      </c>
      <c r="N113" s="43">
        <v>18769439.710000001</v>
      </c>
      <c r="O113" s="65">
        <v>974390.3</v>
      </c>
      <c r="P113" s="65">
        <v>0</v>
      </c>
      <c r="Q113" s="66">
        <v>0</v>
      </c>
      <c r="R113" s="66">
        <v>825129.49</v>
      </c>
      <c r="S113" s="66">
        <v>0</v>
      </c>
      <c r="T113" s="66">
        <v>0</v>
      </c>
    </row>
    <row r="114" spans="1:20" s="57" customFormat="1" ht="24.95" customHeight="1" x14ac:dyDescent="0.25">
      <c r="A114" s="40">
        <v>93</v>
      </c>
      <c r="B114" s="67" t="s">
        <v>140</v>
      </c>
      <c r="C114" s="64">
        <f t="shared" si="17"/>
        <v>59375760.939999998</v>
      </c>
      <c r="D114" s="65">
        <v>16767085.300000001</v>
      </c>
      <c r="E114" s="65">
        <v>1261294</v>
      </c>
      <c r="F114" s="65">
        <v>2418125</v>
      </c>
      <c r="G114" s="65">
        <v>3342816</v>
      </c>
      <c r="H114" s="65">
        <v>0</v>
      </c>
      <c r="I114" s="65">
        <v>0</v>
      </c>
      <c r="J114" s="44">
        <v>0</v>
      </c>
      <c r="K114" s="65">
        <v>0</v>
      </c>
      <c r="L114" s="65">
        <v>14394614.5</v>
      </c>
      <c r="M114" s="65">
        <v>762193</v>
      </c>
      <c r="N114" s="43">
        <v>18408315.100000001</v>
      </c>
      <c r="O114" s="65">
        <v>955643</v>
      </c>
      <c r="P114" s="65">
        <v>0</v>
      </c>
      <c r="Q114" s="66">
        <v>0</v>
      </c>
      <c r="R114" s="66">
        <v>1065675.04</v>
      </c>
      <c r="S114" s="66">
        <v>0</v>
      </c>
      <c r="T114" s="66">
        <v>0</v>
      </c>
    </row>
    <row r="115" spans="1:20" s="57" customFormat="1" ht="24.95" customHeight="1" x14ac:dyDescent="0.25">
      <c r="A115" s="40">
        <v>94</v>
      </c>
      <c r="B115" s="67" t="s">
        <v>141</v>
      </c>
      <c r="C115" s="64">
        <f t="shared" si="17"/>
        <v>3608715.6900000004</v>
      </c>
      <c r="D115" s="65">
        <v>0</v>
      </c>
      <c r="E115" s="65">
        <v>0</v>
      </c>
      <c r="F115" s="65">
        <v>0</v>
      </c>
      <c r="G115" s="65">
        <v>0</v>
      </c>
      <c r="H115" s="65">
        <v>3533107.2000000002</v>
      </c>
      <c r="I115" s="65">
        <v>0</v>
      </c>
      <c r="J115" s="44">
        <v>0</v>
      </c>
      <c r="K115" s="65">
        <v>0</v>
      </c>
      <c r="L115" s="65">
        <v>0</v>
      </c>
      <c r="M115" s="65">
        <v>0</v>
      </c>
      <c r="N115" s="65">
        <v>0</v>
      </c>
      <c r="O115" s="65">
        <v>0</v>
      </c>
      <c r="P115" s="65">
        <v>0</v>
      </c>
      <c r="Q115" s="66">
        <v>0</v>
      </c>
      <c r="R115" s="66">
        <v>75608.490000000005</v>
      </c>
      <c r="S115" s="66">
        <v>0</v>
      </c>
      <c r="T115" s="66">
        <v>0</v>
      </c>
    </row>
    <row r="116" spans="1:20" s="57" customFormat="1" ht="24.95" customHeight="1" x14ac:dyDescent="0.25">
      <c r="A116" s="40">
        <v>95</v>
      </c>
      <c r="B116" s="67" t="s">
        <v>142</v>
      </c>
      <c r="C116" s="64">
        <f t="shared" si="17"/>
        <v>16175900.519999998</v>
      </c>
      <c r="D116" s="65">
        <v>11217609.1</v>
      </c>
      <c r="E116" s="65">
        <v>843837.96</v>
      </c>
      <c r="F116" s="65">
        <v>1617787.5</v>
      </c>
      <c r="G116" s="65">
        <v>2236429.44</v>
      </c>
      <c r="H116" s="65">
        <v>0</v>
      </c>
      <c r="I116" s="65">
        <v>0</v>
      </c>
      <c r="J116" s="44">
        <v>0</v>
      </c>
      <c r="K116" s="65">
        <v>0</v>
      </c>
      <c r="L116" s="65">
        <v>0</v>
      </c>
      <c r="M116" s="65">
        <v>0</v>
      </c>
      <c r="N116" s="65">
        <v>0</v>
      </c>
      <c r="O116" s="65">
        <v>0</v>
      </c>
      <c r="P116" s="65">
        <v>0</v>
      </c>
      <c r="Q116" s="66">
        <v>0</v>
      </c>
      <c r="R116" s="66">
        <v>260236.52</v>
      </c>
      <c r="S116" s="66">
        <v>0</v>
      </c>
      <c r="T116" s="66">
        <v>0</v>
      </c>
    </row>
    <row r="117" spans="1:20" s="57" customFormat="1" ht="24.95" customHeight="1" x14ac:dyDescent="0.25">
      <c r="A117" s="40">
        <v>96</v>
      </c>
      <c r="B117" s="67" t="s">
        <v>143</v>
      </c>
      <c r="C117" s="64">
        <f t="shared" si="17"/>
        <v>64681615.529999994</v>
      </c>
      <c r="D117" s="65">
        <v>17134149.690000001</v>
      </c>
      <c r="E117" s="65">
        <v>1288906.2</v>
      </c>
      <c r="F117" s="65">
        <v>2471062.5</v>
      </c>
      <c r="G117" s="65">
        <v>3415996.8</v>
      </c>
      <c r="H117" s="65">
        <v>3922070.4</v>
      </c>
      <c r="I117" s="65">
        <v>0</v>
      </c>
      <c r="J117" s="44">
        <v>0</v>
      </c>
      <c r="K117" s="65">
        <v>0</v>
      </c>
      <c r="L117" s="65">
        <v>14709740.85</v>
      </c>
      <c r="M117" s="65">
        <v>778878.9</v>
      </c>
      <c r="N117" s="43">
        <v>18811309.23</v>
      </c>
      <c r="O117" s="65">
        <v>976563.9</v>
      </c>
      <c r="P117" s="65">
        <v>0</v>
      </c>
      <c r="Q117" s="66">
        <v>0</v>
      </c>
      <c r="R117" s="66">
        <v>1172937.06</v>
      </c>
      <c r="S117" s="66">
        <v>0</v>
      </c>
      <c r="T117" s="66">
        <v>0</v>
      </c>
    </row>
    <row r="118" spans="1:20" s="57" customFormat="1" ht="24.95" customHeight="1" x14ac:dyDescent="0.25">
      <c r="A118" s="40">
        <v>97</v>
      </c>
      <c r="B118" s="67" t="s">
        <v>144</v>
      </c>
      <c r="C118" s="64">
        <f t="shared" si="17"/>
        <v>40632756.279999994</v>
      </c>
      <c r="D118" s="65">
        <v>10763610.689999999</v>
      </c>
      <c r="E118" s="65">
        <v>809686.2</v>
      </c>
      <c r="F118" s="65">
        <v>1552312.5</v>
      </c>
      <c r="G118" s="65">
        <v>2145916.7999999998</v>
      </c>
      <c r="H118" s="65">
        <v>2463830.4</v>
      </c>
      <c r="I118" s="65">
        <v>0</v>
      </c>
      <c r="J118" s="44">
        <v>0</v>
      </c>
      <c r="K118" s="65">
        <v>0</v>
      </c>
      <c r="L118" s="65">
        <v>9240605.8499999996</v>
      </c>
      <c r="M118" s="65">
        <v>489288.9</v>
      </c>
      <c r="N118" s="43">
        <v>11817196.23</v>
      </c>
      <c r="O118" s="65">
        <v>613473.9</v>
      </c>
      <c r="P118" s="65">
        <v>0</v>
      </c>
      <c r="Q118" s="66">
        <v>0</v>
      </c>
      <c r="R118" s="66">
        <v>736834.81</v>
      </c>
      <c r="S118" s="66">
        <v>0</v>
      </c>
      <c r="T118" s="66">
        <v>0</v>
      </c>
    </row>
    <row r="119" spans="1:20" s="57" customFormat="1" ht="24.95" customHeight="1" x14ac:dyDescent="0.25">
      <c r="A119" s="40">
        <v>98</v>
      </c>
      <c r="B119" s="67" t="s">
        <v>145</v>
      </c>
      <c r="C119" s="64">
        <f t="shared" si="17"/>
        <v>14888445.810000001</v>
      </c>
      <c r="D119" s="65">
        <v>0</v>
      </c>
      <c r="E119" s="65">
        <v>857252.86</v>
      </c>
      <c r="F119" s="65">
        <v>1643506.25</v>
      </c>
      <c r="G119" s="65">
        <v>2271983.04</v>
      </c>
      <c r="H119" s="65">
        <v>0</v>
      </c>
      <c r="I119" s="65">
        <v>0</v>
      </c>
      <c r="J119" s="44">
        <v>0</v>
      </c>
      <c r="K119" s="65">
        <v>0</v>
      </c>
      <c r="L119" s="65">
        <v>9783464.0099999998</v>
      </c>
      <c r="M119" s="65">
        <v>0</v>
      </c>
      <c r="N119" s="65">
        <v>0</v>
      </c>
      <c r="O119" s="65">
        <v>0</v>
      </c>
      <c r="P119" s="65">
        <v>0</v>
      </c>
      <c r="Q119" s="66">
        <v>0</v>
      </c>
      <c r="R119" s="66">
        <v>332239.65000000002</v>
      </c>
      <c r="S119" s="66">
        <v>0</v>
      </c>
      <c r="T119" s="66">
        <v>0</v>
      </c>
    </row>
    <row r="120" spans="1:20" s="57" customFormat="1" ht="24.95" customHeight="1" x14ac:dyDescent="0.25">
      <c r="A120" s="40">
        <v>99</v>
      </c>
      <c r="B120" s="67" t="s">
        <v>146</v>
      </c>
      <c r="C120" s="64">
        <f t="shared" si="17"/>
        <v>14676636.16</v>
      </c>
      <c r="D120" s="65">
        <v>0</v>
      </c>
      <c r="E120" s="65">
        <v>845057.2</v>
      </c>
      <c r="F120" s="65">
        <v>1620125</v>
      </c>
      <c r="G120" s="65">
        <v>2239660.7999999998</v>
      </c>
      <c r="H120" s="65">
        <v>0</v>
      </c>
      <c r="I120" s="65">
        <v>0</v>
      </c>
      <c r="J120" s="44">
        <v>0</v>
      </c>
      <c r="K120" s="65">
        <v>0</v>
      </c>
      <c r="L120" s="65">
        <v>9644280.0999999996</v>
      </c>
      <c r="M120" s="65">
        <v>0</v>
      </c>
      <c r="N120" s="65">
        <v>0</v>
      </c>
      <c r="O120" s="65">
        <v>0</v>
      </c>
      <c r="P120" s="65">
        <v>0</v>
      </c>
      <c r="Q120" s="66">
        <v>0</v>
      </c>
      <c r="R120" s="66">
        <v>327513.06</v>
      </c>
      <c r="S120" s="66">
        <v>0</v>
      </c>
      <c r="T120" s="66">
        <v>0</v>
      </c>
    </row>
    <row r="121" spans="1:20" s="57" customFormat="1" ht="24.95" customHeight="1" x14ac:dyDescent="0.25">
      <c r="A121" s="40">
        <v>100</v>
      </c>
      <c r="B121" s="67" t="s">
        <v>147</v>
      </c>
      <c r="C121" s="64">
        <f t="shared" si="17"/>
        <v>32686242.91</v>
      </c>
      <c r="D121" s="65">
        <v>0</v>
      </c>
      <c r="E121" s="65">
        <v>0</v>
      </c>
      <c r="F121" s="65">
        <v>0</v>
      </c>
      <c r="G121" s="65">
        <v>0</v>
      </c>
      <c r="H121" s="65">
        <v>0</v>
      </c>
      <c r="I121" s="65">
        <v>0</v>
      </c>
      <c r="J121" s="44">
        <v>0</v>
      </c>
      <c r="K121" s="65">
        <v>0</v>
      </c>
      <c r="L121" s="65">
        <v>13367607.68</v>
      </c>
      <c r="M121" s="65">
        <v>707813.12</v>
      </c>
      <c r="N121" s="43">
        <v>17094944.379999999</v>
      </c>
      <c r="O121" s="65">
        <v>887461.12</v>
      </c>
      <c r="P121" s="65">
        <v>0</v>
      </c>
      <c r="Q121" s="66">
        <v>0</v>
      </c>
      <c r="R121" s="66">
        <v>628416.61</v>
      </c>
      <c r="S121" s="66">
        <v>0</v>
      </c>
      <c r="T121" s="66">
        <v>0</v>
      </c>
    </row>
    <row r="122" spans="1:20" s="57" customFormat="1" ht="24.95" customHeight="1" x14ac:dyDescent="0.25">
      <c r="A122" s="40">
        <v>101</v>
      </c>
      <c r="B122" s="67" t="s">
        <v>148</v>
      </c>
      <c r="C122" s="64">
        <f t="shared" si="17"/>
        <v>28761372.459999997</v>
      </c>
      <c r="D122" s="65">
        <v>16699956.289999999</v>
      </c>
      <c r="E122" s="65">
        <v>1256244.26</v>
      </c>
      <c r="F122" s="65">
        <v>2408443.75</v>
      </c>
      <c r="G122" s="65">
        <v>3329432.64</v>
      </c>
      <c r="H122" s="65">
        <v>3822681.92</v>
      </c>
      <c r="I122" s="65">
        <v>0</v>
      </c>
      <c r="J122" s="44">
        <v>0</v>
      </c>
      <c r="K122" s="65">
        <v>0</v>
      </c>
      <c r="L122" s="65">
        <v>0</v>
      </c>
      <c r="M122" s="65">
        <v>759141.47</v>
      </c>
      <c r="N122" s="65">
        <v>0</v>
      </c>
      <c r="O122" s="65">
        <v>0</v>
      </c>
      <c r="P122" s="65">
        <v>0</v>
      </c>
      <c r="Q122" s="66">
        <v>0</v>
      </c>
      <c r="R122" s="66">
        <v>485472.13</v>
      </c>
      <c r="S122" s="66">
        <v>0</v>
      </c>
      <c r="T122" s="66">
        <v>0</v>
      </c>
    </row>
    <row r="123" spans="1:20" s="57" customFormat="1" ht="24.95" customHeight="1" x14ac:dyDescent="0.25">
      <c r="A123" s="40">
        <v>102</v>
      </c>
      <c r="B123" s="67" t="s">
        <v>149</v>
      </c>
      <c r="C123" s="64">
        <f t="shared" si="17"/>
        <v>72379712.769999996</v>
      </c>
      <c r="D123" s="65">
        <v>19212202.18</v>
      </c>
      <c r="E123" s="65">
        <v>1445226.46</v>
      </c>
      <c r="F123" s="65">
        <v>2770756.25</v>
      </c>
      <c r="G123" s="65">
        <v>3830293.44</v>
      </c>
      <c r="H123" s="65">
        <v>4397744.32</v>
      </c>
      <c r="I123" s="65">
        <v>0</v>
      </c>
      <c r="J123" s="44">
        <v>0</v>
      </c>
      <c r="K123" s="65">
        <v>0</v>
      </c>
      <c r="L123" s="65">
        <v>16493757.810000001</v>
      </c>
      <c r="M123" s="65">
        <v>873342.37</v>
      </c>
      <c r="N123" s="43">
        <v>21092769.859999999</v>
      </c>
      <c r="O123" s="65">
        <v>1095002.8700000001</v>
      </c>
      <c r="P123" s="65">
        <v>0</v>
      </c>
      <c r="Q123" s="66">
        <v>0</v>
      </c>
      <c r="R123" s="66">
        <v>1168617.21</v>
      </c>
      <c r="S123" s="66">
        <v>0</v>
      </c>
      <c r="T123" s="66">
        <v>0</v>
      </c>
    </row>
    <row r="124" spans="1:20" s="57" customFormat="1" ht="24.95" customHeight="1" x14ac:dyDescent="0.25">
      <c r="A124" s="40">
        <v>103</v>
      </c>
      <c r="B124" s="67" t="s">
        <v>150</v>
      </c>
      <c r="C124" s="64">
        <f t="shared" si="17"/>
        <v>35234326.740000002</v>
      </c>
      <c r="D124" s="65">
        <v>14063723.24</v>
      </c>
      <c r="E124" s="65">
        <v>1057935.2</v>
      </c>
      <c r="F124" s="65">
        <v>0</v>
      </c>
      <c r="G124" s="65">
        <v>2803852.8</v>
      </c>
      <c r="H124" s="65">
        <v>0</v>
      </c>
      <c r="I124" s="65">
        <v>0</v>
      </c>
      <c r="J124" s="44">
        <v>0</v>
      </c>
      <c r="K124" s="65">
        <v>0</v>
      </c>
      <c r="L124" s="65">
        <v>16741986.800000001</v>
      </c>
      <c r="M124" s="65">
        <v>0</v>
      </c>
      <c r="N124" s="65">
        <v>0</v>
      </c>
      <c r="O124" s="65">
        <v>0</v>
      </c>
      <c r="P124" s="65">
        <v>0</v>
      </c>
      <c r="Q124" s="66">
        <v>0</v>
      </c>
      <c r="R124" s="66">
        <v>566828.69999999995</v>
      </c>
      <c r="S124" s="66">
        <v>0</v>
      </c>
      <c r="T124" s="66">
        <v>0</v>
      </c>
    </row>
    <row r="125" spans="1:20" s="57" customFormat="1" ht="24.95" customHeight="1" x14ac:dyDescent="0.25">
      <c r="A125" s="40">
        <v>104</v>
      </c>
      <c r="B125" s="67" t="s">
        <v>151</v>
      </c>
      <c r="C125" s="64">
        <f t="shared" si="17"/>
        <v>39400755.600000001</v>
      </c>
      <c r="D125" s="65">
        <v>13650288.26</v>
      </c>
      <c r="E125" s="65">
        <v>1026834.8</v>
      </c>
      <c r="F125" s="65">
        <v>1968625</v>
      </c>
      <c r="G125" s="65">
        <v>2721427.2</v>
      </c>
      <c r="H125" s="65">
        <v>3124601.6</v>
      </c>
      <c r="I125" s="65">
        <v>0</v>
      </c>
      <c r="J125" s="44">
        <v>0</v>
      </c>
      <c r="K125" s="65">
        <v>0</v>
      </c>
      <c r="L125" s="65">
        <v>16249818.199999999</v>
      </c>
      <c r="M125" s="65">
        <v>0</v>
      </c>
      <c r="N125" s="65">
        <v>0</v>
      </c>
      <c r="O125" s="65">
        <v>0</v>
      </c>
      <c r="P125" s="65">
        <v>0</v>
      </c>
      <c r="Q125" s="66">
        <v>0</v>
      </c>
      <c r="R125" s="66">
        <v>659160.54</v>
      </c>
      <c r="S125" s="66">
        <v>0</v>
      </c>
      <c r="T125" s="66">
        <v>0</v>
      </c>
    </row>
    <row r="126" spans="1:20" s="57" customFormat="1" ht="24.95" customHeight="1" x14ac:dyDescent="0.25">
      <c r="A126" s="40">
        <v>105</v>
      </c>
      <c r="B126" s="67" t="s">
        <v>152</v>
      </c>
      <c r="C126" s="64">
        <f t="shared" si="17"/>
        <v>53077375.469999999</v>
      </c>
      <c r="D126" s="65">
        <v>19935063.34</v>
      </c>
      <c r="E126" s="65">
        <v>1499603.26</v>
      </c>
      <c r="F126" s="65">
        <v>2875006.25</v>
      </c>
      <c r="G126" s="65">
        <v>3974408.64</v>
      </c>
      <c r="H126" s="65">
        <v>0</v>
      </c>
      <c r="I126" s="65">
        <v>0</v>
      </c>
      <c r="J126" s="44">
        <v>0</v>
      </c>
      <c r="K126" s="65">
        <v>0</v>
      </c>
      <c r="L126" s="65">
        <v>0</v>
      </c>
      <c r="M126" s="65">
        <v>906201.97</v>
      </c>
      <c r="N126" s="43">
        <v>21886387.579999998</v>
      </c>
      <c r="O126" s="65">
        <v>1136202.47</v>
      </c>
      <c r="P126" s="65">
        <v>0</v>
      </c>
      <c r="Q126" s="66">
        <v>0</v>
      </c>
      <c r="R126" s="66">
        <v>864501.96</v>
      </c>
      <c r="S126" s="66">
        <v>0</v>
      </c>
      <c r="T126" s="66">
        <v>0</v>
      </c>
    </row>
    <row r="127" spans="1:20" s="57" customFormat="1" ht="24.95" customHeight="1" x14ac:dyDescent="0.25">
      <c r="A127" s="40">
        <v>106</v>
      </c>
      <c r="B127" s="67" t="s">
        <v>153</v>
      </c>
      <c r="C127" s="64">
        <f t="shared" si="17"/>
        <v>2721714.2600000002</v>
      </c>
      <c r="D127" s="65">
        <v>0</v>
      </c>
      <c r="E127" s="65">
        <v>399120.5</v>
      </c>
      <c r="F127" s="65">
        <v>471769.4</v>
      </c>
      <c r="G127" s="65">
        <v>669984.30000000005</v>
      </c>
      <c r="H127" s="65">
        <v>1123815.7</v>
      </c>
      <c r="I127" s="65">
        <v>0</v>
      </c>
      <c r="J127" s="44">
        <v>0</v>
      </c>
      <c r="K127" s="65">
        <v>0</v>
      </c>
      <c r="L127" s="65">
        <v>0</v>
      </c>
      <c r="M127" s="65">
        <v>0</v>
      </c>
      <c r="N127" s="65">
        <v>0</v>
      </c>
      <c r="O127" s="65">
        <v>0</v>
      </c>
      <c r="P127" s="65">
        <v>0</v>
      </c>
      <c r="Q127" s="66">
        <v>0</v>
      </c>
      <c r="R127" s="66">
        <v>57024.36</v>
      </c>
      <c r="S127" s="66">
        <v>0</v>
      </c>
      <c r="T127" s="66">
        <v>0</v>
      </c>
    </row>
    <row r="128" spans="1:20" s="57" customFormat="1" ht="24.95" customHeight="1" x14ac:dyDescent="0.25">
      <c r="A128" s="40">
        <v>107</v>
      </c>
      <c r="B128" s="67" t="s">
        <v>154</v>
      </c>
      <c r="C128" s="64">
        <f t="shared" si="17"/>
        <v>3035744.94</v>
      </c>
      <c r="D128" s="65">
        <v>0</v>
      </c>
      <c r="E128" s="65">
        <v>0</v>
      </c>
      <c r="F128" s="65">
        <v>0</v>
      </c>
      <c r="G128" s="65">
        <v>0</v>
      </c>
      <c r="H128" s="65">
        <v>2972141.12</v>
      </c>
      <c r="I128" s="65">
        <v>0</v>
      </c>
      <c r="J128" s="44">
        <v>0</v>
      </c>
      <c r="K128" s="65">
        <v>0</v>
      </c>
      <c r="L128" s="65">
        <v>0</v>
      </c>
      <c r="M128" s="65">
        <v>0</v>
      </c>
      <c r="N128" s="65">
        <v>0</v>
      </c>
      <c r="O128" s="65">
        <v>0</v>
      </c>
      <c r="P128" s="65">
        <v>0</v>
      </c>
      <c r="Q128" s="66">
        <v>0</v>
      </c>
      <c r="R128" s="66">
        <v>63603.82</v>
      </c>
      <c r="S128" s="66">
        <v>0</v>
      </c>
      <c r="T128" s="66">
        <v>0</v>
      </c>
    </row>
    <row r="129" spans="1:20" s="57" customFormat="1" ht="24.95" customHeight="1" x14ac:dyDescent="0.25">
      <c r="A129" s="40">
        <v>108</v>
      </c>
      <c r="B129" s="67" t="s">
        <v>155</v>
      </c>
      <c r="C129" s="64">
        <f t="shared" si="17"/>
        <v>28287775.530000001</v>
      </c>
      <c r="D129" s="65">
        <v>0</v>
      </c>
      <c r="E129" s="65">
        <v>0</v>
      </c>
      <c r="F129" s="65">
        <v>0</v>
      </c>
      <c r="G129" s="65">
        <v>0</v>
      </c>
      <c r="H129" s="65">
        <v>0</v>
      </c>
      <c r="I129" s="65">
        <v>0</v>
      </c>
      <c r="J129" s="44">
        <v>0</v>
      </c>
      <c r="K129" s="65">
        <v>0</v>
      </c>
      <c r="L129" s="65">
        <v>11830445.9</v>
      </c>
      <c r="M129" s="65">
        <v>0</v>
      </c>
      <c r="N129" s="43">
        <v>15129170.42</v>
      </c>
      <c r="O129" s="65">
        <v>785410.6</v>
      </c>
      <c r="P129" s="65">
        <v>0</v>
      </c>
      <c r="Q129" s="66">
        <v>0</v>
      </c>
      <c r="R129" s="66">
        <v>542748.61</v>
      </c>
      <c r="S129" s="66">
        <v>0</v>
      </c>
      <c r="T129" s="66">
        <v>0</v>
      </c>
    </row>
    <row r="130" spans="1:20" s="57" customFormat="1" ht="24.95" customHeight="1" x14ac:dyDescent="0.25">
      <c r="A130" s="40">
        <v>109</v>
      </c>
      <c r="B130" s="67" t="s">
        <v>156</v>
      </c>
      <c r="C130" s="64">
        <f t="shared" si="17"/>
        <v>8507026.1600000001</v>
      </c>
      <c r="D130" s="65">
        <v>0</v>
      </c>
      <c r="E130" s="65">
        <v>967290.9</v>
      </c>
      <c r="F130" s="65">
        <v>1854468.75</v>
      </c>
      <c r="G130" s="65">
        <v>2563617.6</v>
      </c>
      <c r="H130" s="65">
        <v>2943412.8</v>
      </c>
      <c r="I130" s="65">
        <v>0</v>
      </c>
      <c r="J130" s="44">
        <v>0</v>
      </c>
      <c r="K130" s="65">
        <v>0</v>
      </c>
      <c r="L130" s="65">
        <v>0</v>
      </c>
      <c r="M130" s="65">
        <v>0</v>
      </c>
      <c r="N130" s="65">
        <v>0</v>
      </c>
      <c r="O130" s="65">
        <v>0</v>
      </c>
      <c r="P130" s="65">
        <v>0</v>
      </c>
      <c r="Q130" s="66">
        <v>0</v>
      </c>
      <c r="R130" s="66">
        <v>178236.11</v>
      </c>
      <c r="S130" s="66">
        <v>0</v>
      </c>
      <c r="T130" s="66">
        <v>0</v>
      </c>
    </row>
    <row r="131" spans="1:20" s="57" customFormat="1" ht="24.95" customHeight="1" x14ac:dyDescent="0.25">
      <c r="A131" s="40">
        <v>110</v>
      </c>
      <c r="B131" s="67" t="s">
        <v>157</v>
      </c>
      <c r="C131" s="64">
        <f t="shared" si="17"/>
        <v>56668292.75</v>
      </c>
      <c r="D131" s="65">
        <v>14156464.42</v>
      </c>
      <c r="E131" s="65">
        <v>1064911.6000000001</v>
      </c>
      <c r="F131" s="65">
        <v>2041625</v>
      </c>
      <c r="G131" s="65">
        <v>2822342.4</v>
      </c>
      <c r="H131" s="65">
        <v>3240467.2</v>
      </c>
      <c r="I131" s="65">
        <v>2208221.6</v>
      </c>
      <c r="J131" s="44">
        <v>0</v>
      </c>
      <c r="K131" s="65">
        <v>0</v>
      </c>
      <c r="L131" s="65">
        <v>12153385.300000001</v>
      </c>
      <c r="M131" s="65">
        <v>643520.19999999995</v>
      </c>
      <c r="N131" s="43">
        <v>15542156.140000001</v>
      </c>
      <c r="O131" s="65">
        <v>806850.2</v>
      </c>
      <c r="P131" s="65">
        <v>0</v>
      </c>
      <c r="Q131" s="65">
        <v>1080000</v>
      </c>
      <c r="R131" s="66">
        <v>908348.69</v>
      </c>
      <c r="S131" s="66">
        <v>0</v>
      </c>
      <c r="T131" s="66">
        <v>0</v>
      </c>
    </row>
    <row r="132" spans="1:20" s="57" customFormat="1" ht="24.95" customHeight="1" x14ac:dyDescent="0.25">
      <c r="A132" s="40">
        <v>111</v>
      </c>
      <c r="B132" s="67" t="s">
        <v>158</v>
      </c>
      <c r="C132" s="64">
        <f t="shared" si="17"/>
        <v>7744468.3399999999</v>
      </c>
      <c r="D132" s="65">
        <v>7635762.7199999997</v>
      </c>
      <c r="E132" s="65">
        <v>0</v>
      </c>
      <c r="F132" s="65">
        <v>0</v>
      </c>
      <c r="G132" s="65">
        <v>0</v>
      </c>
      <c r="H132" s="65">
        <v>0</v>
      </c>
      <c r="I132" s="65">
        <v>0</v>
      </c>
      <c r="J132" s="44">
        <v>0</v>
      </c>
      <c r="K132" s="65">
        <v>0</v>
      </c>
      <c r="L132" s="65">
        <v>0</v>
      </c>
      <c r="M132" s="65">
        <v>0</v>
      </c>
      <c r="N132" s="65">
        <v>0</v>
      </c>
      <c r="O132" s="65">
        <v>0</v>
      </c>
      <c r="P132" s="65">
        <v>0</v>
      </c>
      <c r="Q132" s="66">
        <v>0</v>
      </c>
      <c r="R132" s="66">
        <v>108705.62</v>
      </c>
      <c r="S132" s="66">
        <v>0</v>
      </c>
      <c r="T132" s="66">
        <v>0</v>
      </c>
    </row>
    <row r="133" spans="1:20" s="57" customFormat="1" ht="24.95" customHeight="1" x14ac:dyDescent="0.25">
      <c r="A133" s="40">
        <v>112</v>
      </c>
      <c r="B133" s="67" t="s">
        <v>159</v>
      </c>
      <c r="C133" s="64">
        <f t="shared" si="17"/>
        <v>7462995.4199999999</v>
      </c>
      <c r="D133" s="65">
        <v>0</v>
      </c>
      <c r="E133" s="65">
        <v>0</v>
      </c>
      <c r="F133" s="65">
        <v>0</v>
      </c>
      <c r="G133" s="65">
        <v>0</v>
      </c>
      <c r="H133" s="65">
        <v>0</v>
      </c>
      <c r="I133" s="65">
        <v>0</v>
      </c>
      <c r="J133" s="44">
        <v>2</v>
      </c>
      <c r="K133" s="65">
        <v>7256702</v>
      </c>
      <c r="L133" s="65">
        <v>0</v>
      </c>
      <c r="M133" s="65">
        <v>0</v>
      </c>
      <c r="N133" s="65">
        <v>0</v>
      </c>
      <c r="O133" s="65">
        <v>0</v>
      </c>
      <c r="P133" s="65">
        <v>0</v>
      </c>
      <c r="Q133" s="66">
        <v>51000</v>
      </c>
      <c r="R133" s="66">
        <v>155293.42000000001</v>
      </c>
      <c r="S133" s="66">
        <v>0</v>
      </c>
      <c r="T133" s="66">
        <v>0</v>
      </c>
    </row>
    <row r="134" spans="1:20" s="57" customFormat="1" ht="24.95" customHeight="1" x14ac:dyDescent="0.25">
      <c r="A134" s="40">
        <v>113</v>
      </c>
      <c r="B134" s="67" t="s">
        <v>160</v>
      </c>
      <c r="C134" s="64">
        <f t="shared" si="17"/>
        <v>3288195.63</v>
      </c>
      <c r="D134" s="65">
        <v>0</v>
      </c>
      <c r="E134" s="65">
        <v>0</v>
      </c>
      <c r="F134" s="65">
        <v>0</v>
      </c>
      <c r="G134" s="65">
        <v>0</v>
      </c>
      <c r="H134" s="65">
        <v>0</v>
      </c>
      <c r="I134" s="65">
        <v>0</v>
      </c>
      <c r="J134" s="44">
        <v>1</v>
      </c>
      <c r="K134" s="65">
        <v>3177693</v>
      </c>
      <c r="L134" s="65">
        <v>0</v>
      </c>
      <c r="M134" s="65">
        <v>0</v>
      </c>
      <c r="N134" s="65">
        <v>0</v>
      </c>
      <c r="O134" s="65">
        <v>0</v>
      </c>
      <c r="P134" s="65">
        <v>0</v>
      </c>
      <c r="Q134" s="66">
        <v>42500</v>
      </c>
      <c r="R134" s="66">
        <v>68002.63</v>
      </c>
      <c r="S134" s="66">
        <v>0</v>
      </c>
      <c r="T134" s="66">
        <v>0</v>
      </c>
    </row>
    <row r="135" spans="1:20" s="57" customFormat="1" ht="24.95" customHeight="1" x14ac:dyDescent="0.25">
      <c r="A135" s="40">
        <v>114</v>
      </c>
      <c r="B135" s="67" t="s">
        <v>161</v>
      </c>
      <c r="C135" s="64">
        <f t="shared" si="17"/>
        <v>11194493.130000001</v>
      </c>
      <c r="D135" s="65">
        <v>0</v>
      </c>
      <c r="E135" s="65">
        <v>0</v>
      </c>
      <c r="F135" s="65">
        <v>0</v>
      </c>
      <c r="G135" s="65">
        <v>0</v>
      </c>
      <c r="H135" s="65">
        <v>0</v>
      </c>
      <c r="I135" s="65">
        <v>0</v>
      </c>
      <c r="J135" s="44">
        <v>3</v>
      </c>
      <c r="K135" s="65">
        <v>10885053</v>
      </c>
      <c r="L135" s="65">
        <v>0</v>
      </c>
      <c r="M135" s="65">
        <v>0</v>
      </c>
      <c r="N135" s="65">
        <v>0</v>
      </c>
      <c r="O135" s="65">
        <v>0</v>
      </c>
      <c r="P135" s="65">
        <v>0</v>
      </c>
      <c r="Q135" s="66">
        <v>76500</v>
      </c>
      <c r="R135" s="66">
        <v>232940.13</v>
      </c>
      <c r="S135" s="66">
        <v>0</v>
      </c>
      <c r="T135" s="66">
        <v>0</v>
      </c>
    </row>
    <row r="136" spans="1:20" s="57" customFormat="1" ht="24.95" customHeight="1" x14ac:dyDescent="0.25">
      <c r="A136" s="40">
        <v>115</v>
      </c>
      <c r="B136" s="67" t="s">
        <v>162</v>
      </c>
      <c r="C136" s="64">
        <f t="shared" si="17"/>
        <v>3288195.63</v>
      </c>
      <c r="D136" s="65">
        <v>0</v>
      </c>
      <c r="E136" s="65">
        <v>0</v>
      </c>
      <c r="F136" s="65">
        <v>0</v>
      </c>
      <c r="G136" s="65">
        <v>0</v>
      </c>
      <c r="H136" s="65">
        <v>0</v>
      </c>
      <c r="I136" s="65">
        <v>0</v>
      </c>
      <c r="J136" s="44">
        <v>1</v>
      </c>
      <c r="K136" s="65">
        <v>3177693</v>
      </c>
      <c r="L136" s="65">
        <v>0</v>
      </c>
      <c r="M136" s="65">
        <v>0</v>
      </c>
      <c r="N136" s="65">
        <v>0</v>
      </c>
      <c r="O136" s="65">
        <v>0</v>
      </c>
      <c r="P136" s="65">
        <v>0</v>
      </c>
      <c r="Q136" s="66">
        <v>42500</v>
      </c>
      <c r="R136" s="66">
        <v>68002.63</v>
      </c>
      <c r="S136" s="66">
        <v>0</v>
      </c>
      <c r="T136" s="66">
        <v>0</v>
      </c>
    </row>
    <row r="137" spans="1:20" s="57" customFormat="1" ht="24.95" customHeight="1" x14ac:dyDescent="0.25">
      <c r="A137" s="40">
        <v>116</v>
      </c>
      <c r="B137" s="67" t="s">
        <v>163</v>
      </c>
      <c r="C137" s="64">
        <f t="shared" si="17"/>
        <v>3288195.63</v>
      </c>
      <c r="D137" s="65">
        <v>0</v>
      </c>
      <c r="E137" s="65">
        <v>0</v>
      </c>
      <c r="F137" s="65">
        <v>0</v>
      </c>
      <c r="G137" s="65">
        <v>0</v>
      </c>
      <c r="H137" s="65">
        <v>0</v>
      </c>
      <c r="I137" s="65">
        <v>0</v>
      </c>
      <c r="J137" s="44">
        <v>1</v>
      </c>
      <c r="K137" s="65">
        <v>3177693</v>
      </c>
      <c r="L137" s="65">
        <v>0</v>
      </c>
      <c r="M137" s="65">
        <v>0</v>
      </c>
      <c r="N137" s="65">
        <v>0</v>
      </c>
      <c r="O137" s="65">
        <v>0</v>
      </c>
      <c r="P137" s="65">
        <v>0</v>
      </c>
      <c r="Q137" s="66">
        <v>42500</v>
      </c>
      <c r="R137" s="66">
        <v>68002.63</v>
      </c>
      <c r="S137" s="66">
        <v>0</v>
      </c>
      <c r="T137" s="66">
        <v>0</v>
      </c>
    </row>
    <row r="138" spans="1:20" s="57" customFormat="1" ht="24.95" customHeight="1" x14ac:dyDescent="0.25">
      <c r="A138" s="40">
        <v>117</v>
      </c>
      <c r="B138" s="67" t="s">
        <v>164</v>
      </c>
      <c r="C138" s="64">
        <f t="shared" si="17"/>
        <v>14925990.85</v>
      </c>
      <c r="D138" s="65">
        <v>0</v>
      </c>
      <c r="E138" s="65">
        <v>0</v>
      </c>
      <c r="F138" s="65">
        <v>0</v>
      </c>
      <c r="G138" s="65">
        <v>0</v>
      </c>
      <c r="H138" s="65">
        <v>0</v>
      </c>
      <c r="I138" s="65">
        <v>0</v>
      </c>
      <c r="J138" s="44">
        <v>4</v>
      </c>
      <c r="K138" s="65">
        <v>14513404</v>
      </c>
      <c r="L138" s="65">
        <v>0</v>
      </c>
      <c r="M138" s="65">
        <v>0</v>
      </c>
      <c r="N138" s="65">
        <v>0</v>
      </c>
      <c r="O138" s="65">
        <v>0</v>
      </c>
      <c r="P138" s="65">
        <v>0</v>
      </c>
      <c r="Q138" s="66">
        <v>102000</v>
      </c>
      <c r="R138" s="66">
        <v>310586.84999999998</v>
      </c>
      <c r="S138" s="66">
        <v>0</v>
      </c>
      <c r="T138" s="66">
        <v>0</v>
      </c>
    </row>
    <row r="139" spans="1:20" s="57" customFormat="1" ht="24.95" customHeight="1" x14ac:dyDescent="0.25">
      <c r="A139" s="40">
        <v>118</v>
      </c>
      <c r="B139" s="67" t="s">
        <v>165</v>
      </c>
      <c r="C139" s="64">
        <f t="shared" si="17"/>
        <v>7462995.4199999999</v>
      </c>
      <c r="D139" s="65">
        <v>0</v>
      </c>
      <c r="E139" s="65">
        <v>0</v>
      </c>
      <c r="F139" s="65">
        <v>0</v>
      </c>
      <c r="G139" s="65">
        <v>0</v>
      </c>
      <c r="H139" s="65">
        <v>0</v>
      </c>
      <c r="I139" s="65">
        <v>0</v>
      </c>
      <c r="J139" s="44">
        <v>2</v>
      </c>
      <c r="K139" s="65">
        <v>7256702</v>
      </c>
      <c r="L139" s="65">
        <v>0</v>
      </c>
      <c r="M139" s="65">
        <v>0</v>
      </c>
      <c r="N139" s="65">
        <v>0</v>
      </c>
      <c r="O139" s="65">
        <v>0</v>
      </c>
      <c r="P139" s="65">
        <v>0</v>
      </c>
      <c r="Q139" s="66">
        <v>51000</v>
      </c>
      <c r="R139" s="66">
        <v>155293.42000000001</v>
      </c>
      <c r="S139" s="66">
        <v>0</v>
      </c>
      <c r="T139" s="66">
        <v>0</v>
      </c>
    </row>
    <row r="140" spans="1:20" s="57" customFormat="1" ht="24.95" customHeight="1" x14ac:dyDescent="0.25">
      <c r="A140" s="40">
        <v>119</v>
      </c>
      <c r="B140" s="67" t="s">
        <v>166</v>
      </c>
      <c r="C140" s="64">
        <f t="shared" si="17"/>
        <v>3748497.71</v>
      </c>
      <c r="D140" s="65">
        <v>0</v>
      </c>
      <c r="E140" s="65">
        <v>0</v>
      </c>
      <c r="F140" s="65">
        <v>0</v>
      </c>
      <c r="G140" s="65">
        <v>0</v>
      </c>
      <c r="H140" s="65">
        <v>0</v>
      </c>
      <c r="I140" s="65">
        <v>0</v>
      </c>
      <c r="J140" s="44">
        <v>1</v>
      </c>
      <c r="K140" s="65">
        <v>3628351</v>
      </c>
      <c r="L140" s="65">
        <v>0</v>
      </c>
      <c r="M140" s="65">
        <v>0</v>
      </c>
      <c r="N140" s="65">
        <v>0</v>
      </c>
      <c r="O140" s="65">
        <v>0</v>
      </c>
      <c r="P140" s="65">
        <v>0</v>
      </c>
      <c r="Q140" s="66">
        <v>42500</v>
      </c>
      <c r="R140" s="66">
        <v>77646.710000000006</v>
      </c>
      <c r="S140" s="66">
        <v>0</v>
      </c>
      <c r="T140" s="66">
        <v>0</v>
      </c>
    </row>
    <row r="141" spans="1:20" s="57" customFormat="1" ht="24.95" customHeight="1" x14ac:dyDescent="0.25">
      <c r="A141" s="40">
        <v>120</v>
      </c>
      <c r="B141" s="67" t="s">
        <v>167</v>
      </c>
      <c r="C141" s="64">
        <f t="shared" si="17"/>
        <v>9813586.8900000006</v>
      </c>
      <c r="D141" s="65">
        <v>0</v>
      </c>
      <c r="E141" s="65">
        <v>0</v>
      </c>
      <c r="F141" s="65">
        <v>0</v>
      </c>
      <c r="G141" s="65">
        <v>0</v>
      </c>
      <c r="H141" s="65">
        <v>0</v>
      </c>
      <c r="I141" s="65">
        <v>0</v>
      </c>
      <c r="J141" s="44">
        <v>3</v>
      </c>
      <c r="K141" s="65">
        <v>9533079</v>
      </c>
      <c r="L141" s="65">
        <v>0</v>
      </c>
      <c r="M141" s="65">
        <v>0</v>
      </c>
      <c r="N141" s="65">
        <v>0</v>
      </c>
      <c r="O141" s="65">
        <v>0</v>
      </c>
      <c r="P141" s="65">
        <v>0</v>
      </c>
      <c r="Q141" s="66">
        <v>76500</v>
      </c>
      <c r="R141" s="66">
        <v>204007.89</v>
      </c>
      <c r="S141" s="66">
        <v>0</v>
      </c>
      <c r="T141" s="66">
        <v>0</v>
      </c>
    </row>
    <row r="142" spans="1:20" s="57" customFormat="1" ht="24.95" customHeight="1" x14ac:dyDescent="0.25">
      <c r="A142" s="40">
        <v>121</v>
      </c>
      <c r="B142" s="70" t="s">
        <v>168</v>
      </c>
      <c r="C142" s="64">
        <f t="shared" si="17"/>
        <v>7462995.4199999999</v>
      </c>
      <c r="D142" s="65">
        <v>0</v>
      </c>
      <c r="E142" s="65">
        <v>0</v>
      </c>
      <c r="F142" s="65">
        <v>0</v>
      </c>
      <c r="G142" s="65">
        <v>0</v>
      </c>
      <c r="H142" s="65">
        <v>0</v>
      </c>
      <c r="I142" s="65">
        <v>0</v>
      </c>
      <c r="J142" s="44">
        <v>2</v>
      </c>
      <c r="K142" s="65">
        <v>7256702</v>
      </c>
      <c r="L142" s="65">
        <v>0</v>
      </c>
      <c r="M142" s="65">
        <v>0</v>
      </c>
      <c r="N142" s="65">
        <v>0</v>
      </c>
      <c r="O142" s="65">
        <v>0</v>
      </c>
      <c r="P142" s="65">
        <v>0</v>
      </c>
      <c r="Q142" s="66">
        <v>51000</v>
      </c>
      <c r="R142" s="66">
        <v>155293.42000000001</v>
      </c>
      <c r="S142" s="66">
        <v>0</v>
      </c>
      <c r="T142" s="66">
        <v>0</v>
      </c>
    </row>
    <row r="143" spans="1:20" s="57" customFormat="1" ht="24.95" customHeight="1" x14ac:dyDescent="0.25">
      <c r="A143" s="40">
        <v>122</v>
      </c>
      <c r="B143" s="70" t="s">
        <v>169</v>
      </c>
      <c r="C143" s="64">
        <f t="shared" si="17"/>
        <v>7462995.4199999999</v>
      </c>
      <c r="D143" s="65">
        <v>0</v>
      </c>
      <c r="E143" s="65">
        <v>0</v>
      </c>
      <c r="F143" s="65">
        <v>0</v>
      </c>
      <c r="G143" s="65">
        <v>0</v>
      </c>
      <c r="H143" s="65">
        <v>0</v>
      </c>
      <c r="I143" s="65">
        <v>0</v>
      </c>
      <c r="J143" s="44">
        <v>2</v>
      </c>
      <c r="K143" s="65">
        <v>7256702</v>
      </c>
      <c r="L143" s="65">
        <v>0</v>
      </c>
      <c r="M143" s="65">
        <v>0</v>
      </c>
      <c r="N143" s="65">
        <v>0</v>
      </c>
      <c r="O143" s="65">
        <v>0</v>
      </c>
      <c r="P143" s="65">
        <v>0</v>
      </c>
      <c r="Q143" s="66">
        <v>51000</v>
      </c>
      <c r="R143" s="66">
        <v>155293.42000000001</v>
      </c>
      <c r="S143" s="66">
        <v>0</v>
      </c>
      <c r="T143" s="66">
        <v>0</v>
      </c>
    </row>
    <row r="144" spans="1:20" s="57" customFormat="1" ht="24.95" customHeight="1" x14ac:dyDescent="0.25">
      <c r="A144" s="40">
        <v>123</v>
      </c>
      <c r="B144" s="70" t="s">
        <v>170</v>
      </c>
      <c r="C144" s="64">
        <f t="shared" si="17"/>
        <v>14925990.85</v>
      </c>
      <c r="D144" s="65">
        <v>0</v>
      </c>
      <c r="E144" s="65">
        <v>0</v>
      </c>
      <c r="F144" s="65">
        <v>0</v>
      </c>
      <c r="G144" s="65">
        <v>0</v>
      </c>
      <c r="H144" s="65">
        <v>0</v>
      </c>
      <c r="I144" s="65">
        <v>0</v>
      </c>
      <c r="J144" s="44">
        <v>4</v>
      </c>
      <c r="K144" s="65">
        <v>14513404</v>
      </c>
      <c r="L144" s="65">
        <v>0</v>
      </c>
      <c r="M144" s="65">
        <v>0</v>
      </c>
      <c r="N144" s="65">
        <v>0</v>
      </c>
      <c r="O144" s="65">
        <v>0</v>
      </c>
      <c r="P144" s="65">
        <v>0</v>
      </c>
      <c r="Q144" s="66">
        <v>102000</v>
      </c>
      <c r="R144" s="66">
        <v>310586.84999999998</v>
      </c>
      <c r="S144" s="66">
        <v>0</v>
      </c>
      <c r="T144" s="66">
        <v>0</v>
      </c>
    </row>
    <row r="145" spans="1:20" s="57" customFormat="1" ht="24.95" customHeight="1" x14ac:dyDescent="0.25">
      <c r="A145" s="40">
        <v>124</v>
      </c>
      <c r="B145" s="70" t="s">
        <v>171</v>
      </c>
      <c r="C145" s="64">
        <f t="shared" si="17"/>
        <v>14925990.85</v>
      </c>
      <c r="D145" s="65">
        <v>0</v>
      </c>
      <c r="E145" s="65">
        <v>0</v>
      </c>
      <c r="F145" s="65">
        <v>0</v>
      </c>
      <c r="G145" s="65">
        <v>0</v>
      </c>
      <c r="H145" s="65">
        <v>0</v>
      </c>
      <c r="I145" s="65">
        <v>0</v>
      </c>
      <c r="J145" s="44">
        <v>4</v>
      </c>
      <c r="K145" s="65">
        <v>14513404</v>
      </c>
      <c r="L145" s="65">
        <v>0</v>
      </c>
      <c r="M145" s="65">
        <v>0</v>
      </c>
      <c r="N145" s="65">
        <v>0</v>
      </c>
      <c r="O145" s="65">
        <v>0</v>
      </c>
      <c r="P145" s="65">
        <v>0</v>
      </c>
      <c r="Q145" s="66">
        <v>102000</v>
      </c>
      <c r="R145" s="66">
        <v>310586.84999999998</v>
      </c>
      <c r="S145" s="66">
        <v>0</v>
      </c>
      <c r="T145" s="66">
        <v>0</v>
      </c>
    </row>
    <row r="146" spans="1:20" s="57" customFormat="1" ht="24.95" customHeight="1" x14ac:dyDescent="0.25">
      <c r="A146" s="40">
        <v>125</v>
      </c>
      <c r="B146" s="70" t="s">
        <v>172</v>
      </c>
      <c r="C146" s="64">
        <f t="shared" si="17"/>
        <v>6542391.2599999998</v>
      </c>
      <c r="D146" s="65">
        <v>0</v>
      </c>
      <c r="E146" s="65">
        <v>0</v>
      </c>
      <c r="F146" s="65">
        <v>0</v>
      </c>
      <c r="G146" s="65">
        <v>0</v>
      </c>
      <c r="H146" s="65">
        <v>0</v>
      </c>
      <c r="I146" s="65">
        <v>0</v>
      </c>
      <c r="J146" s="44">
        <v>2</v>
      </c>
      <c r="K146" s="65">
        <v>6355386</v>
      </c>
      <c r="L146" s="65">
        <v>0</v>
      </c>
      <c r="M146" s="65">
        <v>0</v>
      </c>
      <c r="N146" s="65">
        <v>0</v>
      </c>
      <c r="O146" s="65">
        <v>0</v>
      </c>
      <c r="P146" s="65">
        <v>0</v>
      </c>
      <c r="Q146" s="66">
        <v>51000</v>
      </c>
      <c r="R146" s="66">
        <v>136005.26</v>
      </c>
      <c r="S146" s="66">
        <v>0</v>
      </c>
      <c r="T146" s="66">
        <v>0</v>
      </c>
    </row>
    <row r="147" spans="1:20" s="57" customFormat="1" ht="24.95" customHeight="1" x14ac:dyDescent="0.25">
      <c r="A147" s="40">
        <v>126</v>
      </c>
      <c r="B147" s="41" t="s">
        <v>173</v>
      </c>
      <c r="C147" s="64">
        <f t="shared" si="17"/>
        <v>50086283.409999996</v>
      </c>
      <c r="D147" s="65">
        <v>13503375.83</v>
      </c>
      <c r="E147" s="43">
        <v>1015783.4</v>
      </c>
      <c r="F147" s="43">
        <v>1947437.5</v>
      </c>
      <c r="G147" s="43">
        <v>2692137.6</v>
      </c>
      <c r="H147" s="43">
        <v>3090972.8</v>
      </c>
      <c r="I147" s="65">
        <v>0</v>
      </c>
      <c r="J147" s="44">
        <v>0</v>
      </c>
      <c r="K147" s="65">
        <v>0</v>
      </c>
      <c r="L147" s="65">
        <v>11592705.949999999</v>
      </c>
      <c r="M147" s="43">
        <v>613832.30000000005</v>
      </c>
      <c r="N147" s="43">
        <v>14825140.609999999</v>
      </c>
      <c r="O147" s="65">
        <v>0</v>
      </c>
      <c r="P147" s="65">
        <v>0</v>
      </c>
      <c r="Q147" s="43">
        <v>0</v>
      </c>
      <c r="R147" s="66">
        <v>804897.42</v>
      </c>
      <c r="S147" s="66">
        <v>0</v>
      </c>
      <c r="T147" s="66">
        <v>0</v>
      </c>
    </row>
    <row r="148" spans="1:20" s="57" customFormat="1" ht="24.95" customHeight="1" x14ac:dyDescent="0.25">
      <c r="A148" s="40">
        <v>127</v>
      </c>
      <c r="B148" s="41" t="s">
        <v>174</v>
      </c>
      <c r="C148" s="64">
        <f t="shared" si="17"/>
        <v>8661834.1400000006</v>
      </c>
      <c r="D148" s="65">
        <v>0</v>
      </c>
      <c r="E148" s="65">
        <v>0</v>
      </c>
      <c r="F148" s="65">
        <v>0</v>
      </c>
      <c r="G148" s="65">
        <v>0</v>
      </c>
      <c r="H148" s="65">
        <v>0</v>
      </c>
      <c r="I148" s="65">
        <v>0</v>
      </c>
      <c r="J148" s="44">
        <v>0</v>
      </c>
      <c r="K148" s="65">
        <v>0</v>
      </c>
      <c r="L148" s="65">
        <v>8399367.9000000004</v>
      </c>
      <c r="M148" s="65">
        <v>0</v>
      </c>
      <c r="N148" s="65">
        <v>0</v>
      </c>
      <c r="O148" s="65">
        <v>0</v>
      </c>
      <c r="P148" s="65">
        <v>0</v>
      </c>
      <c r="Q148" s="66">
        <v>120000</v>
      </c>
      <c r="R148" s="66">
        <v>142466.23999999999</v>
      </c>
      <c r="S148" s="66">
        <v>0</v>
      </c>
      <c r="T148" s="66">
        <v>0</v>
      </c>
    </row>
    <row r="149" spans="1:20" s="57" customFormat="1" ht="24.95" customHeight="1" x14ac:dyDescent="0.25">
      <c r="A149" s="40">
        <v>128</v>
      </c>
      <c r="B149" s="41" t="s">
        <v>175</v>
      </c>
      <c r="C149" s="64">
        <f t="shared" si="17"/>
        <v>121917067.43000001</v>
      </c>
      <c r="D149" s="65">
        <v>29636878.600000001</v>
      </c>
      <c r="E149" s="43">
        <v>2759178</v>
      </c>
      <c r="F149" s="43">
        <v>4360948</v>
      </c>
      <c r="G149" s="43">
        <v>4298944</v>
      </c>
      <c r="H149" s="43">
        <v>6985784</v>
      </c>
      <c r="I149" s="43">
        <v>6014388</v>
      </c>
      <c r="J149" s="44">
        <v>0</v>
      </c>
      <c r="K149" s="65">
        <v>0</v>
      </c>
      <c r="L149" s="65">
        <v>13360828.6</v>
      </c>
      <c r="M149" s="43">
        <v>1085070</v>
      </c>
      <c r="N149" s="43">
        <v>49197073.799999997</v>
      </c>
      <c r="O149" s="43">
        <v>919726</v>
      </c>
      <c r="P149" s="65">
        <v>0</v>
      </c>
      <c r="Q149" s="66">
        <v>1200000</v>
      </c>
      <c r="R149" s="66">
        <v>2098248.4300000002</v>
      </c>
      <c r="S149" s="66">
        <v>0</v>
      </c>
      <c r="T149" s="66">
        <v>0</v>
      </c>
    </row>
    <row r="150" spans="1:20" s="57" customFormat="1" ht="24.95" customHeight="1" x14ac:dyDescent="0.25">
      <c r="A150" s="40">
        <v>129</v>
      </c>
      <c r="B150" s="48" t="s">
        <v>176</v>
      </c>
      <c r="C150" s="64">
        <f t="shared" si="17"/>
        <v>90282278.430000007</v>
      </c>
      <c r="D150" s="65">
        <v>23073976.239999998</v>
      </c>
      <c r="E150" s="43">
        <v>2148175.2000000002</v>
      </c>
      <c r="F150" s="43">
        <v>3395243.2</v>
      </c>
      <c r="G150" s="43">
        <v>3346969.6</v>
      </c>
      <c r="H150" s="43">
        <v>5438825.5999999996</v>
      </c>
      <c r="I150" s="65">
        <v>0</v>
      </c>
      <c r="J150" s="44">
        <v>0</v>
      </c>
      <c r="K150" s="65">
        <v>0</v>
      </c>
      <c r="L150" s="65">
        <v>10402156.24</v>
      </c>
      <c r="M150" s="43">
        <v>844788</v>
      </c>
      <c r="N150" s="43">
        <v>38302687.920000002</v>
      </c>
      <c r="O150" s="43">
        <v>716058.4</v>
      </c>
      <c r="P150" s="65">
        <v>0</v>
      </c>
      <c r="Q150" s="66">
        <v>1080000</v>
      </c>
      <c r="R150" s="66">
        <v>1533398.03</v>
      </c>
      <c r="S150" s="66">
        <v>0</v>
      </c>
      <c r="T150" s="66">
        <v>0</v>
      </c>
    </row>
    <row r="151" spans="1:20" s="57" customFormat="1" ht="24.95" customHeight="1" x14ac:dyDescent="0.25">
      <c r="A151" s="40">
        <v>130</v>
      </c>
      <c r="B151" s="48" t="s">
        <v>177</v>
      </c>
      <c r="C151" s="64">
        <f t="shared" si="17"/>
        <v>62676194.840000004</v>
      </c>
      <c r="D151" s="65">
        <v>18724747.600000001</v>
      </c>
      <c r="E151" s="65">
        <v>0</v>
      </c>
      <c r="F151" s="65">
        <v>0</v>
      </c>
      <c r="G151" s="65">
        <v>0</v>
      </c>
      <c r="H151" s="65">
        <v>4286164.16</v>
      </c>
      <c r="I151" s="65">
        <v>0</v>
      </c>
      <c r="J151" s="44">
        <v>0</v>
      </c>
      <c r="K151" s="65">
        <v>0</v>
      </c>
      <c r="L151" s="65">
        <v>16075275.970000001</v>
      </c>
      <c r="M151" s="65">
        <v>851183.81</v>
      </c>
      <c r="N151" s="43">
        <v>20557601.27</v>
      </c>
      <c r="O151" s="65">
        <v>1067220.31</v>
      </c>
      <c r="P151" s="65">
        <v>0</v>
      </c>
      <c r="Q151" s="66">
        <v>0</v>
      </c>
      <c r="R151" s="66">
        <v>1114001.72</v>
      </c>
      <c r="S151" s="66">
        <v>0</v>
      </c>
      <c r="T151" s="66">
        <v>0</v>
      </c>
    </row>
    <row r="152" spans="1:20" s="57" customFormat="1" ht="24.95" customHeight="1" x14ac:dyDescent="0.25">
      <c r="A152" s="40">
        <v>131</v>
      </c>
      <c r="B152" s="48" t="s">
        <v>178</v>
      </c>
      <c r="C152" s="64">
        <f t="shared" si="17"/>
        <v>2010372.59</v>
      </c>
      <c r="D152" s="65">
        <v>0</v>
      </c>
      <c r="E152" s="65">
        <v>0</v>
      </c>
      <c r="F152" s="65">
        <v>0</v>
      </c>
      <c r="G152" s="65">
        <v>0</v>
      </c>
      <c r="H152" s="65">
        <v>0</v>
      </c>
      <c r="I152" s="65">
        <v>0</v>
      </c>
      <c r="J152" s="44">
        <v>0</v>
      </c>
      <c r="K152" s="65">
        <v>0</v>
      </c>
      <c r="L152" s="65">
        <v>0</v>
      </c>
      <c r="M152" s="43">
        <v>873301</v>
      </c>
      <c r="N152" s="65">
        <v>0</v>
      </c>
      <c r="O152" s="43">
        <v>1094951</v>
      </c>
      <c r="P152" s="65">
        <v>0</v>
      </c>
      <c r="Q152" s="66">
        <v>0</v>
      </c>
      <c r="R152" s="66">
        <v>42120.59</v>
      </c>
      <c r="S152" s="66">
        <v>0</v>
      </c>
      <c r="T152" s="66">
        <v>0</v>
      </c>
    </row>
    <row r="153" spans="1:20" s="57" customFormat="1" ht="24.95" customHeight="1" x14ac:dyDescent="0.25">
      <c r="A153" s="40">
        <v>132</v>
      </c>
      <c r="B153" s="48" t="s">
        <v>179</v>
      </c>
      <c r="C153" s="64">
        <f t="shared" si="17"/>
        <v>34420118.130000003</v>
      </c>
      <c r="D153" s="65">
        <v>4364539.2</v>
      </c>
      <c r="E153" s="43">
        <v>326808</v>
      </c>
      <c r="F153" s="43">
        <v>386294.4</v>
      </c>
      <c r="G153" s="43">
        <v>548596.80000000005</v>
      </c>
      <c r="H153" s="43">
        <v>920203.2</v>
      </c>
      <c r="I153" s="65">
        <v>0</v>
      </c>
      <c r="J153" s="44">
        <v>0</v>
      </c>
      <c r="K153" s="65">
        <v>0</v>
      </c>
      <c r="L153" s="65">
        <v>14519675.52</v>
      </c>
      <c r="M153" s="65">
        <v>0</v>
      </c>
      <c r="N153" s="43">
        <v>11707657.92</v>
      </c>
      <c r="O153" s="43">
        <v>445780.8</v>
      </c>
      <c r="P153" s="65">
        <v>0</v>
      </c>
      <c r="Q153" s="66">
        <v>810000</v>
      </c>
      <c r="R153" s="66">
        <v>390562.29</v>
      </c>
      <c r="S153" s="66">
        <v>0</v>
      </c>
      <c r="T153" s="66">
        <v>0</v>
      </c>
    </row>
    <row r="154" spans="1:20" s="57" customFormat="1" ht="24.95" customHeight="1" x14ac:dyDescent="0.25">
      <c r="A154" s="34" t="s">
        <v>180</v>
      </c>
      <c r="B154" s="67"/>
      <c r="C154" s="68">
        <f t="shared" ref="C154:T154" si="18">SUM(C155:C157)</f>
        <v>16149252.91</v>
      </c>
      <c r="D154" s="68">
        <f t="shared" si="18"/>
        <v>0</v>
      </c>
      <c r="E154" s="68">
        <f t="shared" si="18"/>
        <v>607069</v>
      </c>
      <c r="F154" s="68">
        <f t="shared" si="18"/>
        <v>0</v>
      </c>
      <c r="G154" s="68">
        <f t="shared" si="18"/>
        <v>754245.89999999991</v>
      </c>
      <c r="H154" s="68">
        <f t="shared" si="18"/>
        <v>1709342.6</v>
      </c>
      <c r="I154" s="68">
        <f t="shared" si="18"/>
        <v>0</v>
      </c>
      <c r="J154" s="69">
        <f t="shared" si="18"/>
        <v>0</v>
      </c>
      <c r="K154" s="68">
        <f t="shared" si="18"/>
        <v>0</v>
      </c>
      <c r="L154" s="68">
        <f t="shared" si="18"/>
        <v>7008748.5999999996</v>
      </c>
      <c r="M154" s="68">
        <f t="shared" si="18"/>
        <v>0</v>
      </c>
      <c r="N154" s="68">
        <f t="shared" si="18"/>
        <v>5651368.0999999996</v>
      </c>
      <c r="O154" s="68">
        <f t="shared" si="18"/>
        <v>215181.5</v>
      </c>
      <c r="P154" s="68">
        <f t="shared" si="18"/>
        <v>0</v>
      </c>
      <c r="Q154" s="68">
        <f t="shared" si="18"/>
        <v>0</v>
      </c>
      <c r="R154" s="68">
        <f t="shared" si="18"/>
        <v>203297.21000000002</v>
      </c>
      <c r="S154" s="68">
        <f t="shared" si="18"/>
        <v>0</v>
      </c>
      <c r="T154" s="68">
        <f t="shared" si="18"/>
        <v>0</v>
      </c>
    </row>
    <row r="155" spans="1:20" s="57" customFormat="1" ht="24.95" customHeight="1" x14ac:dyDescent="0.25">
      <c r="A155" s="40">
        <v>133</v>
      </c>
      <c r="B155" s="67" t="s">
        <v>181</v>
      </c>
      <c r="C155" s="64">
        <f t="shared" ref="C155:C157" si="19">D155+E155+F155+G155+H155+I155+K155+L155+M155+N155+O155+P155+Q155+R155+S155+T155</f>
        <v>964965.61</v>
      </c>
      <c r="D155" s="65">
        <v>0</v>
      </c>
      <c r="E155" s="65">
        <v>171948</v>
      </c>
      <c r="F155" s="65">
        <v>0</v>
      </c>
      <c r="G155" s="65">
        <v>288640.8</v>
      </c>
      <c r="H155" s="65">
        <v>484159.2</v>
      </c>
      <c r="I155" s="65">
        <v>0</v>
      </c>
      <c r="J155" s="44">
        <v>0</v>
      </c>
      <c r="K155" s="65">
        <v>0</v>
      </c>
      <c r="L155" s="65">
        <v>0</v>
      </c>
      <c r="M155" s="65">
        <v>0</v>
      </c>
      <c r="N155" s="65">
        <v>0</v>
      </c>
      <c r="O155" s="65">
        <v>0</v>
      </c>
      <c r="P155" s="65">
        <v>0</v>
      </c>
      <c r="Q155" s="66">
        <v>0</v>
      </c>
      <c r="R155" s="66">
        <v>20217.61</v>
      </c>
      <c r="S155" s="66">
        <v>0</v>
      </c>
      <c r="T155" s="66">
        <v>0</v>
      </c>
    </row>
    <row r="156" spans="1:20" s="57" customFormat="1" ht="24.95" customHeight="1" x14ac:dyDescent="0.25">
      <c r="A156" s="40">
        <v>134</v>
      </c>
      <c r="B156" s="67" t="s">
        <v>182</v>
      </c>
      <c r="C156" s="64">
        <f t="shared" si="19"/>
        <v>1556581.43</v>
      </c>
      <c r="D156" s="65">
        <v>0</v>
      </c>
      <c r="E156" s="65">
        <v>277368.5</v>
      </c>
      <c r="F156" s="65">
        <v>0</v>
      </c>
      <c r="G156" s="65">
        <v>465605.1</v>
      </c>
      <c r="H156" s="65">
        <v>780994.9</v>
      </c>
      <c r="I156" s="65">
        <v>0</v>
      </c>
      <c r="J156" s="44">
        <v>0</v>
      </c>
      <c r="K156" s="65">
        <v>0</v>
      </c>
      <c r="L156" s="65">
        <v>0</v>
      </c>
      <c r="M156" s="65">
        <v>0</v>
      </c>
      <c r="N156" s="65">
        <v>0</v>
      </c>
      <c r="O156" s="65">
        <v>0</v>
      </c>
      <c r="P156" s="65">
        <v>0</v>
      </c>
      <c r="Q156" s="66">
        <v>0</v>
      </c>
      <c r="R156" s="66">
        <v>32612.93</v>
      </c>
      <c r="S156" s="66">
        <v>0</v>
      </c>
      <c r="T156" s="66">
        <v>0</v>
      </c>
    </row>
    <row r="157" spans="1:20" s="57" customFormat="1" ht="24.95" customHeight="1" x14ac:dyDescent="0.25">
      <c r="A157" s="40">
        <v>135</v>
      </c>
      <c r="B157" s="67" t="s">
        <v>183</v>
      </c>
      <c r="C157" s="64">
        <f t="shared" si="19"/>
        <v>13627705.869999999</v>
      </c>
      <c r="D157" s="65">
        <v>0</v>
      </c>
      <c r="E157" s="65">
        <v>157752.5</v>
      </c>
      <c r="F157" s="65">
        <v>0</v>
      </c>
      <c r="G157" s="65">
        <v>0</v>
      </c>
      <c r="H157" s="65">
        <v>444188.5</v>
      </c>
      <c r="I157" s="65">
        <v>0</v>
      </c>
      <c r="J157" s="44">
        <v>0</v>
      </c>
      <c r="K157" s="65">
        <v>0</v>
      </c>
      <c r="L157" s="65">
        <v>7008748.5999999996</v>
      </c>
      <c r="M157" s="65">
        <v>0</v>
      </c>
      <c r="N157" s="43">
        <v>5651368.0999999996</v>
      </c>
      <c r="O157" s="65">
        <v>215181.5</v>
      </c>
      <c r="P157" s="65">
        <v>0</v>
      </c>
      <c r="Q157" s="66">
        <v>0</v>
      </c>
      <c r="R157" s="66">
        <v>150466.67000000001</v>
      </c>
      <c r="S157" s="66">
        <v>0</v>
      </c>
      <c r="T157" s="66">
        <v>0</v>
      </c>
    </row>
    <row r="158" spans="1:20" s="57" customFormat="1" ht="24.95" customHeight="1" x14ac:dyDescent="0.25">
      <c r="A158" s="34" t="s">
        <v>184</v>
      </c>
      <c r="B158" s="67"/>
      <c r="C158" s="68">
        <f t="shared" ref="C158:T158" si="20">SUM(C159)</f>
        <v>26110194.41</v>
      </c>
      <c r="D158" s="68">
        <f t="shared" si="20"/>
        <v>0</v>
      </c>
      <c r="E158" s="68">
        <f t="shared" si="20"/>
        <v>0</v>
      </c>
      <c r="F158" s="68">
        <f t="shared" si="20"/>
        <v>0</v>
      </c>
      <c r="G158" s="68">
        <f t="shared" si="20"/>
        <v>0</v>
      </c>
      <c r="H158" s="68">
        <f t="shared" si="20"/>
        <v>0</v>
      </c>
      <c r="I158" s="68">
        <f t="shared" si="20"/>
        <v>0</v>
      </c>
      <c r="J158" s="69">
        <f t="shared" si="20"/>
        <v>0</v>
      </c>
      <c r="K158" s="68">
        <f t="shared" si="20"/>
        <v>0</v>
      </c>
      <c r="L158" s="68">
        <f t="shared" si="20"/>
        <v>14062970.039999999</v>
      </c>
      <c r="M158" s="68">
        <f t="shared" si="20"/>
        <v>0</v>
      </c>
      <c r="N158" s="68">
        <f t="shared" si="20"/>
        <v>11339402.34</v>
      </c>
      <c r="O158" s="68">
        <f t="shared" si="20"/>
        <v>431759.1</v>
      </c>
      <c r="P158" s="68">
        <f t="shared" si="20"/>
        <v>0</v>
      </c>
      <c r="Q158" s="68">
        <f t="shared" si="20"/>
        <v>0</v>
      </c>
      <c r="R158" s="68">
        <f t="shared" si="20"/>
        <v>276062.93</v>
      </c>
      <c r="S158" s="68">
        <f t="shared" si="20"/>
        <v>0</v>
      </c>
      <c r="T158" s="68">
        <f t="shared" si="20"/>
        <v>0</v>
      </c>
    </row>
    <row r="159" spans="1:20" s="57" customFormat="1" ht="24.95" customHeight="1" x14ac:dyDescent="0.25">
      <c r="A159" s="40">
        <v>136</v>
      </c>
      <c r="B159" s="67" t="s">
        <v>185</v>
      </c>
      <c r="C159" s="64">
        <f>D159+E159+F159+G159+H159+I159+K159+L159+M159+N159+O159+P159+Q159+R159+S159+T159</f>
        <v>26110194.41</v>
      </c>
      <c r="D159" s="65">
        <v>0</v>
      </c>
      <c r="E159" s="65">
        <v>0</v>
      </c>
      <c r="F159" s="65">
        <v>0</v>
      </c>
      <c r="G159" s="65">
        <v>0</v>
      </c>
      <c r="H159" s="65">
        <v>0</v>
      </c>
      <c r="I159" s="65">
        <v>0</v>
      </c>
      <c r="J159" s="44">
        <v>0</v>
      </c>
      <c r="K159" s="65">
        <v>0</v>
      </c>
      <c r="L159" s="65">
        <v>14062970.039999999</v>
      </c>
      <c r="M159" s="65">
        <v>0</v>
      </c>
      <c r="N159" s="43">
        <v>11339402.34</v>
      </c>
      <c r="O159" s="65">
        <v>431759.1</v>
      </c>
      <c r="P159" s="65">
        <v>0</v>
      </c>
      <c r="Q159" s="66">
        <v>0</v>
      </c>
      <c r="R159" s="66">
        <v>276062.93</v>
      </c>
      <c r="S159" s="66">
        <v>0</v>
      </c>
      <c r="T159" s="66">
        <v>0</v>
      </c>
    </row>
    <row r="160" spans="1:20" s="57" customFormat="1" ht="24.95" customHeight="1" x14ac:dyDescent="0.25">
      <c r="A160" s="34" t="s">
        <v>186</v>
      </c>
      <c r="B160" s="67"/>
      <c r="C160" s="68">
        <f t="shared" ref="C160:T160" si="21">SUM(C161:C162)</f>
        <v>2088933.4700000002</v>
      </c>
      <c r="D160" s="68">
        <f t="shared" si="21"/>
        <v>1384905.6</v>
      </c>
      <c r="E160" s="68">
        <f t="shared" si="21"/>
        <v>383946</v>
      </c>
      <c r="F160" s="68">
        <f t="shared" si="21"/>
        <v>0</v>
      </c>
      <c r="G160" s="68">
        <f t="shared" si="21"/>
        <v>276315.3</v>
      </c>
      <c r="H160" s="68">
        <f t="shared" si="21"/>
        <v>0</v>
      </c>
      <c r="I160" s="68">
        <f t="shared" si="21"/>
        <v>0</v>
      </c>
      <c r="J160" s="69">
        <f t="shared" si="21"/>
        <v>0</v>
      </c>
      <c r="K160" s="68">
        <f t="shared" si="21"/>
        <v>0</v>
      </c>
      <c r="L160" s="68">
        <f t="shared" si="21"/>
        <v>0</v>
      </c>
      <c r="M160" s="68">
        <f t="shared" si="21"/>
        <v>0</v>
      </c>
      <c r="N160" s="68">
        <f t="shared" si="21"/>
        <v>0</v>
      </c>
      <c r="O160" s="68">
        <f t="shared" si="21"/>
        <v>0</v>
      </c>
      <c r="P160" s="68">
        <f t="shared" si="21"/>
        <v>0</v>
      </c>
      <c r="Q160" s="68">
        <f t="shared" si="21"/>
        <v>0</v>
      </c>
      <c r="R160" s="68">
        <f t="shared" si="21"/>
        <v>43766.57</v>
      </c>
      <c r="S160" s="68">
        <f t="shared" si="21"/>
        <v>0</v>
      </c>
      <c r="T160" s="68">
        <f t="shared" si="21"/>
        <v>0</v>
      </c>
    </row>
    <row r="161" spans="1:20" s="57" customFormat="1" ht="24.95" customHeight="1" x14ac:dyDescent="0.25">
      <c r="A161" s="40">
        <v>137</v>
      </c>
      <c r="B161" s="67" t="s">
        <v>187</v>
      </c>
      <c r="C161" s="64">
        <f t="shared" ref="C161:C162" si="22">D161+E161+F161+G161+H161+I161+K161+L161+M161+N161+O161+P161+Q161+R161+S161+T161</f>
        <v>224034.39</v>
      </c>
      <c r="D161" s="65">
        <v>0</v>
      </c>
      <c r="E161" s="65">
        <v>219340.5</v>
      </c>
      <c r="F161" s="65">
        <v>0</v>
      </c>
      <c r="G161" s="65">
        <v>0</v>
      </c>
      <c r="H161" s="65">
        <v>0</v>
      </c>
      <c r="I161" s="65">
        <v>0</v>
      </c>
      <c r="J161" s="44">
        <v>0</v>
      </c>
      <c r="K161" s="65">
        <v>0</v>
      </c>
      <c r="L161" s="65">
        <v>0</v>
      </c>
      <c r="M161" s="65">
        <v>0</v>
      </c>
      <c r="N161" s="65">
        <v>0</v>
      </c>
      <c r="O161" s="65">
        <v>0</v>
      </c>
      <c r="P161" s="65">
        <v>0</v>
      </c>
      <c r="Q161" s="66">
        <v>0</v>
      </c>
      <c r="R161" s="66">
        <v>4693.8900000000003</v>
      </c>
      <c r="S161" s="66">
        <v>0</v>
      </c>
      <c r="T161" s="66">
        <v>0</v>
      </c>
    </row>
    <row r="162" spans="1:20" s="57" customFormat="1" ht="24.95" customHeight="1" x14ac:dyDescent="0.25">
      <c r="A162" s="40">
        <v>138</v>
      </c>
      <c r="B162" s="67" t="s">
        <v>188</v>
      </c>
      <c r="C162" s="64">
        <f t="shared" si="22"/>
        <v>1864899.08</v>
      </c>
      <c r="D162" s="65">
        <v>1384905.6</v>
      </c>
      <c r="E162" s="65">
        <v>164605.5</v>
      </c>
      <c r="F162" s="65">
        <v>0</v>
      </c>
      <c r="G162" s="65">
        <v>276315.3</v>
      </c>
      <c r="H162" s="65">
        <v>0</v>
      </c>
      <c r="I162" s="65">
        <v>0</v>
      </c>
      <c r="J162" s="44">
        <v>0</v>
      </c>
      <c r="K162" s="65">
        <v>0</v>
      </c>
      <c r="L162" s="65">
        <v>0</v>
      </c>
      <c r="M162" s="65">
        <v>0</v>
      </c>
      <c r="N162" s="65">
        <v>0</v>
      </c>
      <c r="O162" s="65">
        <v>0</v>
      </c>
      <c r="P162" s="65">
        <v>0</v>
      </c>
      <c r="Q162" s="66">
        <v>0</v>
      </c>
      <c r="R162" s="66">
        <v>39072.68</v>
      </c>
      <c r="S162" s="66">
        <v>0</v>
      </c>
      <c r="T162" s="66">
        <v>0</v>
      </c>
    </row>
    <row r="163" spans="1:20" s="57" customFormat="1" ht="24.95" customHeight="1" x14ac:dyDescent="0.25">
      <c r="A163" s="34" t="s">
        <v>189</v>
      </c>
      <c r="B163" s="67"/>
      <c r="C163" s="68">
        <f t="shared" ref="C163:T163" si="23">SUM(C164:C167)</f>
        <v>21244457.079999998</v>
      </c>
      <c r="D163" s="68">
        <f t="shared" si="23"/>
        <v>0</v>
      </c>
      <c r="E163" s="68">
        <f t="shared" si="23"/>
        <v>150321</v>
      </c>
      <c r="F163" s="68">
        <f t="shared" si="23"/>
        <v>0</v>
      </c>
      <c r="G163" s="68">
        <f t="shared" si="23"/>
        <v>5338877.3999999994</v>
      </c>
      <c r="H163" s="68">
        <f t="shared" si="23"/>
        <v>1575522.2</v>
      </c>
      <c r="I163" s="68">
        <f t="shared" si="23"/>
        <v>0</v>
      </c>
      <c r="J163" s="69">
        <f t="shared" si="23"/>
        <v>0</v>
      </c>
      <c r="K163" s="68">
        <f t="shared" si="23"/>
        <v>0</v>
      </c>
      <c r="L163" s="68">
        <f t="shared" si="23"/>
        <v>7491156.1200000001</v>
      </c>
      <c r="M163" s="68">
        <f t="shared" si="23"/>
        <v>0</v>
      </c>
      <c r="N163" s="68">
        <f t="shared" si="23"/>
        <v>6040348.0199999996</v>
      </c>
      <c r="O163" s="68">
        <f t="shared" si="23"/>
        <v>229992.3</v>
      </c>
      <c r="P163" s="68">
        <f t="shared" si="23"/>
        <v>0</v>
      </c>
      <c r="Q163" s="68">
        <f t="shared" si="23"/>
        <v>120000</v>
      </c>
      <c r="R163" s="68">
        <f t="shared" si="23"/>
        <v>298240.03999999998</v>
      </c>
      <c r="S163" s="68">
        <f t="shared" si="23"/>
        <v>0</v>
      </c>
      <c r="T163" s="68">
        <f t="shared" si="23"/>
        <v>0</v>
      </c>
    </row>
    <row r="164" spans="1:20" s="57" customFormat="1" ht="24.95" customHeight="1" x14ac:dyDescent="0.25">
      <c r="A164" s="40">
        <v>139</v>
      </c>
      <c r="B164" s="67" t="s">
        <v>190</v>
      </c>
      <c r="C164" s="64">
        <f t="shared" ref="C164:C167" si="24">D164+E164+F164+G164+H164+I164+K164+L164+M164+N164+O164+P164+Q164+R164+S164+T164</f>
        <v>14393473.07</v>
      </c>
      <c r="D164" s="65">
        <v>0</v>
      </c>
      <c r="E164" s="65">
        <v>0</v>
      </c>
      <c r="F164" s="65">
        <v>0</v>
      </c>
      <c r="G164" s="65">
        <v>0</v>
      </c>
      <c r="H164" s="65">
        <v>474761.7</v>
      </c>
      <c r="I164" s="65">
        <v>0</v>
      </c>
      <c r="J164" s="82">
        <v>0</v>
      </c>
      <c r="K164" s="65">
        <v>0</v>
      </c>
      <c r="L164" s="65">
        <v>7491156.1200000001</v>
      </c>
      <c r="M164" s="65">
        <v>0</v>
      </c>
      <c r="N164" s="43">
        <v>6040348.0199999996</v>
      </c>
      <c r="O164" s="65">
        <v>229992.3</v>
      </c>
      <c r="P164" s="65">
        <v>0</v>
      </c>
      <c r="Q164" s="66">
        <v>0</v>
      </c>
      <c r="R164" s="66">
        <v>157214.93</v>
      </c>
      <c r="S164" s="66">
        <v>0</v>
      </c>
      <c r="T164" s="66">
        <v>0</v>
      </c>
    </row>
    <row r="165" spans="1:20" s="57" customFormat="1" ht="24.95" customHeight="1" x14ac:dyDescent="0.25">
      <c r="A165" s="40">
        <v>140</v>
      </c>
      <c r="B165" s="72" t="s">
        <v>191</v>
      </c>
      <c r="C165" s="64">
        <f t="shared" si="24"/>
        <v>411274.47</v>
      </c>
      <c r="D165" s="65">
        <v>0</v>
      </c>
      <c r="E165" s="65">
        <v>150321</v>
      </c>
      <c r="F165" s="65">
        <v>0</v>
      </c>
      <c r="G165" s="65">
        <v>252336.6</v>
      </c>
      <c r="H165" s="65">
        <v>0</v>
      </c>
      <c r="I165" s="65">
        <v>0</v>
      </c>
      <c r="J165" s="82">
        <v>0</v>
      </c>
      <c r="K165" s="65">
        <v>0</v>
      </c>
      <c r="L165" s="65">
        <v>0</v>
      </c>
      <c r="M165" s="65">
        <v>0</v>
      </c>
      <c r="N165" s="65">
        <v>0</v>
      </c>
      <c r="O165" s="65">
        <v>0</v>
      </c>
      <c r="P165" s="65">
        <v>0</v>
      </c>
      <c r="Q165" s="66">
        <v>0</v>
      </c>
      <c r="R165" s="66">
        <v>8616.8700000000008</v>
      </c>
      <c r="S165" s="66">
        <v>0</v>
      </c>
      <c r="T165" s="66">
        <v>0</v>
      </c>
    </row>
    <row r="166" spans="1:20" s="57" customFormat="1" ht="24.95" customHeight="1" x14ac:dyDescent="0.25">
      <c r="A166" s="40">
        <v>141</v>
      </c>
      <c r="B166" s="67" t="s">
        <v>192</v>
      </c>
      <c r="C166" s="64">
        <f t="shared" si="24"/>
        <v>1244316.77</v>
      </c>
      <c r="D166" s="65">
        <v>0</v>
      </c>
      <c r="E166" s="65">
        <v>0</v>
      </c>
      <c r="F166" s="65">
        <v>0</v>
      </c>
      <c r="G166" s="65">
        <v>0</v>
      </c>
      <c r="H166" s="65">
        <v>1100760.5</v>
      </c>
      <c r="I166" s="65">
        <v>0</v>
      </c>
      <c r="J166" s="82">
        <v>0</v>
      </c>
      <c r="K166" s="65">
        <v>0</v>
      </c>
      <c r="L166" s="65">
        <v>0</v>
      </c>
      <c r="M166" s="65">
        <v>0</v>
      </c>
      <c r="N166" s="65">
        <v>0</v>
      </c>
      <c r="O166" s="65">
        <v>0</v>
      </c>
      <c r="P166" s="65">
        <v>0</v>
      </c>
      <c r="Q166" s="66">
        <v>120000</v>
      </c>
      <c r="R166" s="66">
        <v>23556.27</v>
      </c>
      <c r="S166" s="66">
        <v>0</v>
      </c>
      <c r="T166" s="66">
        <v>0</v>
      </c>
    </row>
    <row r="167" spans="1:20" s="57" customFormat="1" ht="24.95" customHeight="1" x14ac:dyDescent="0.25">
      <c r="A167" s="83" t="s">
        <v>195</v>
      </c>
      <c r="B167" s="67" t="s">
        <v>193</v>
      </c>
      <c r="C167" s="64">
        <f t="shared" si="24"/>
        <v>5195392.7699999996</v>
      </c>
      <c r="D167" s="65">
        <v>0</v>
      </c>
      <c r="E167" s="65">
        <v>0</v>
      </c>
      <c r="F167" s="65">
        <v>0</v>
      </c>
      <c r="G167" s="65">
        <v>5086540.8</v>
      </c>
      <c r="H167" s="65">
        <v>0</v>
      </c>
      <c r="I167" s="65">
        <v>0</v>
      </c>
      <c r="J167" s="82">
        <v>0</v>
      </c>
      <c r="K167" s="65">
        <v>0</v>
      </c>
      <c r="L167" s="65">
        <v>0</v>
      </c>
      <c r="M167" s="65">
        <v>0</v>
      </c>
      <c r="N167" s="65">
        <v>0</v>
      </c>
      <c r="O167" s="65">
        <v>0</v>
      </c>
      <c r="P167" s="65">
        <v>0</v>
      </c>
      <c r="Q167" s="66">
        <v>0</v>
      </c>
      <c r="R167" s="66">
        <v>108851.97</v>
      </c>
      <c r="S167" s="66">
        <v>0</v>
      </c>
      <c r="T167" s="66">
        <v>0</v>
      </c>
    </row>
    <row r="170" spans="1:20" ht="50.25" x14ac:dyDescent="0.7">
      <c r="B170" s="84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84"/>
      <c r="R170" s="49"/>
      <c r="S170" s="49"/>
      <c r="T170" s="49"/>
    </row>
  </sheetData>
  <autoFilter ref="A9:T167" xr:uid="{00000000-0009-0000-0000-000001000000}"/>
  <mergeCells count="19">
    <mergeCell ref="A2:T2"/>
    <mergeCell ref="A3:T3"/>
    <mergeCell ref="A5:A8"/>
    <mergeCell ref="B5:B8"/>
    <mergeCell ref="C5:C7"/>
    <mergeCell ref="D5:O5"/>
    <mergeCell ref="P5:T5"/>
    <mergeCell ref="D6:I6"/>
    <mergeCell ref="J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A10:T10"/>
  </mergeCells>
  <pageMargins left="0.70833333333333315" right="0.70833333333333315" top="0.74791666666666701" bottom="0.59583333333333299" header="0.51181102362204689" footer="0.31527777777777799"/>
  <pageSetup paperSize="9" scale="36" firstPageNumber="19" fitToHeight="0" orientation="landscape" useFirstPageNumber="1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прил.1</vt:lpstr>
      <vt:lpstr>прил 2</vt:lpstr>
      <vt:lpstr>'прил 2'!Область_печати</vt:lpstr>
      <vt:lpstr>прил.1!Область_печати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Чернышова Лилия Викторовна</dc:creator>
  <dc:description/>
  <cp:lastModifiedBy>Зарянова Наталья Эдуардовна</cp:lastModifiedBy>
  <cp:revision>8</cp:revision>
  <dcterms:created xsi:type="dcterms:W3CDTF">2022-03-29T08:19:48Z</dcterms:created>
  <dcterms:modified xsi:type="dcterms:W3CDTF">2026-01-30T08:33:49Z</dcterms:modified>
  <dc:language>ru-RU</dc:language>
</cp:coreProperties>
</file>