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ТЧЕТЫ КР1.1, КР 1.2, КР 1,3\1. КР\803\2024\КПР\"/>
    </mc:Choice>
  </mc:AlternateContent>
  <xr:revisionPtr revIDLastSave="0" documentId="8_{B9B5A58D-147A-4E0A-BB37-C74919F45941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прил.1" sheetId="21" r:id="rId1"/>
    <sheet name="прил 2" sheetId="19" r:id="rId2"/>
  </sheets>
  <definedNames>
    <definedName name="_xlnm._FilterDatabase" localSheetId="1" hidden="1">'прил 2'!$A$9:$T$312</definedName>
    <definedName name="_xlnm._FilterDatabase" localSheetId="0" hidden="1">прил.1!$A$9:$R$312</definedName>
    <definedName name="_xlnm.Print_Area" localSheetId="1">'прил 2'!$A$1:$T$317</definedName>
    <definedName name="_xlnm.Print_Area" localSheetId="0">прил.1!$A$1:$R$312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5" i="21" l="1"/>
  <c r="Q303" i="21"/>
  <c r="Q299" i="21"/>
  <c r="Q296" i="21"/>
  <c r="Q294" i="21"/>
  <c r="Q292" i="21"/>
  <c r="Q92" i="21"/>
  <c r="Q90" i="21"/>
  <c r="Q81" i="21"/>
  <c r="Q78" i="21"/>
  <c r="Q74" i="21"/>
  <c r="Q70" i="21"/>
  <c r="Q67" i="21"/>
  <c r="Q48" i="21"/>
  <c r="Q42" i="21"/>
  <c r="Q38" i="21"/>
  <c r="Q32" i="21"/>
  <c r="Q24" i="21"/>
  <c r="Q12" i="21"/>
  <c r="Q11" i="21" l="1"/>
  <c r="I305" i="21" l="1"/>
  <c r="J305" i="21"/>
  <c r="L305" i="21"/>
  <c r="M305" i="21"/>
  <c r="N305" i="21"/>
  <c r="H305" i="21"/>
  <c r="I303" i="21"/>
  <c r="J303" i="21"/>
  <c r="L303" i="21"/>
  <c r="M303" i="21"/>
  <c r="N303" i="21"/>
  <c r="H303" i="21"/>
  <c r="I299" i="21"/>
  <c r="J299" i="21"/>
  <c r="L299" i="21"/>
  <c r="M299" i="21"/>
  <c r="N299" i="21"/>
  <c r="H299" i="21"/>
  <c r="I296" i="21"/>
  <c r="J296" i="21"/>
  <c r="L296" i="21"/>
  <c r="M296" i="21"/>
  <c r="N296" i="21"/>
  <c r="H296" i="21"/>
  <c r="I294" i="21"/>
  <c r="J294" i="21"/>
  <c r="L294" i="21"/>
  <c r="M294" i="21"/>
  <c r="N294" i="21"/>
  <c r="H294" i="21"/>
  <c r="I292" i="21"/>
  <c r="J292" i="21"/>
  <c r="L292" i="21"/>
  <c r="M292" i="21"/>
  <c r="N292" i="21"/>
  <c r="H292" i="21"/>
  <c r="I92" i="21"/>
  <c r="J92" i="21"/>
  <c r="L92" i="21"/>
  <c r="M92" i="21"/>
  <c r="N92" i="21"/>
  <c r="H92" i="21"/>
  <c r="I90" i="21"/>
  <c r="J90" i="21"/>
  <c r="L90" i="21"/>
  <c r="M90" i="21"/>
  <c r="N90" i="21"/>
  <c r="H90" i="21"/>
  <c r="I81" i="21"/>
  <c r="J81" i="21"/>
  <c r="L81" i="21"/>
  <c r="M81" i="21"/>
  <c r="N81" i="21"/>
  <c r="H81" i="21"/>
  <c r="I78" i="21"/>
  <c r="J78" i="21"/>
  <c r="L78" i="21"/>
  <c r="M78" i="21"/>
  <c r="N78" i="21"/>
  <c r="H78" i="21"/>
  <c r="I74" i="21"/>
  <c r="J74" i="21"/>
  <c r="L74" i="21"/>
  <c r="M74" i="21"/>
  <c r="N74" i="21"/>
  <c r="H74" i="21"/>
  <c r="I70" i="21"/>
  <c r="J70" i="21"/>
  <c r="L70" i="21"/>
  <c r="M70" i="21"/>
  <c r="N70" i="21"/>
  <c r="H70" i="21"/>
  <c r="I67" i="21"/>
  <c r="J67" i="21"/>
  <c r="L67" i="21"/>
  <c r="M67" i="21"/>
  <c r="N67" i="21"/>
  <c r="H67" i="21"/>
  <c r="I48" i="21"/>
  <c r="J48" i="21"/>
  <c r="L48" i="21"/>
  <c r="M48" i="21"/>
  <c r="N48" i="21"/>
  <c r="H48" i="21"/>
  <c r="I42" i="21"/>
  <c r="J42" i="21"/>
  <c r="L42" i="21"/>
  <c r="M42" i="21"/>
  <c r="N42" i="21"/>
  <c r="H42" i="21"/>
  <c r="I38" i="21"/>
  <c r="J38" i="21"/>
  <c r="L38" i="21"/>
  <c r="M38" i="21"/>
  <c r="N38" i="21"/>
  <c r="H38" i="21"/>
  <c r="I32" i="21"/>
  <c r="J32" i="21"/>
  <c r="L32" i="21"/>
  <c r="M32" i="21"/>
  <c r="N32" i="21"/>
  <c r="H32" i="21"/>
  <c r="I24" i="21"/>
  <c r="J24" i="21"/>
  <c r="L24" i="21"/>
  <c r="M24" i="21"/>
  <c r="N24" i="21"/>
  <c r="H24" i="21"/>
  <c r="I12" i="21"/>
  <c r="J12" i="21"/>
  <c r="L12" i="21"/>
  <c r="M12" i="21"/>
  <c r="N12" i="21"/>
  <c r="H12" i="21"/>
  <c r="D292" i="19"/>
  <c r="E292" i="19"/>
  <c r="F292" i="19"/>
  <c r="G292" i="19"/>
  <c r="H292" i="19"/>
  <c r="I292" i="19"/>
  <c r="J292" i="19"/>
  <c r="K292" i="19"/>
  <c r="L292" i="19"/>
  <c r="M292" i="19"/>
  <c r="N292" i="19"/>
  <c r="O292" i="19"/>
  <c r="P292" i="19"/>
  <c r="Q292" i="19"/>
  <c r="R292" i="19"/>
  <c r="S292" i="19"/>
  <c r="T292" i="19"/>
  <c r="D305" i="19"/>
  <c r="E305" i="19"/>
  <c r="F305" i="19"/>
  <c r="G305" i="19"/>
  <c r="H305" i="19"/>
  <c r="I305" i="19"/>
  <c r="J305" i="19"/>
  <c r="K305" i="19"/>
  <c r="L305" i="19"/>
  <c r="M305" i="19"/>
  <c r="N305" i="19"/>
  <c r="O305" i="19"/>
  <c r="P305" i="19"/>
  <c r="Q305" i="19"/>
  <c r="R305" i="19"/>
  <c r="S305" i="19"/>
  <c r="T305" i="19"/>
  <c r="D303" i="19"/>
  <c r="E303" i="19"/>
  <c r="F303" i="19"/>
  <c r="G303" i="19"/>
  <c r="H303" i="19"/>
  <c r="I303" i="19"/>
  <c r="J303" i="19"/>
  <c r="K303" i="19"/>
  <c r="L303" i="19"/>
  <c r="M303" i="19"/>
  <c r="N303" i="19"/>
  <c r="O303" i="19"/>
  <c r="P303" i="19"/>
  <c r="Q303" i="19"/>
  <c r="R303" i="19"/>
  <c r="S303" i="19"/>
  <c r="T303" i="19"/>
  <c r="D299" i="19"/>
  <c r="E299" i="19"/>
  <c r="F299" i="19"/>
  <c r="G299" i="19"/>
  <c r="H299" i="19"/>
  <c r="I299" i="19"/>
  <c r="J299" i="19"/>
  <c r="K299" i="19"/>
  <c r="L299" i="19"/>
  <c r="M299" i="19"/>
  <c r="N299" i="19"/>
  <c r="O299" i="19"/>
  <c r="P299" i="19"/>
  <c r="Q299" i="19"/>
  <c r="R299" i="19"/>
  <c r="S299" i="19"/>
  <c r="T299" i="19"/>
  <c r="D296" i="19"/>
  <c r="E296" i="19"/>
  <c r="F296" i="19"/>
  <c r="G296" i="19"/>
  <c r="H296" i="19"/>
  <c r="I296" i="19"/>
  <c r="J296" i="19"/>
  <c r="K296" i="19"/>
  <c r="L296" i="19"/>
  <c r="M296" i="19"/>
  <c r="N296" i="19"/>
  <c r="O296" i="19"/>
  <c r="P296" i="19"/>
  <c r="Q296" i="19"/>
  <c r="R296" i="19"/>
  <c r="S296" i="19"/>
  <c r="T296" i="19"/>
  <c r="D294" i="19"/>
  <c r="E294" i="19"/>
  <c r="F294" i="19"/>
  <c r="G294" i="19"/>
  <c r="H294" i="19"/>
  <c r="I294" i="19"/>
  <c r="J294" i="19"/>
  <c r="K294" i="19"/>
  <c r="L294" i="19"/>
  <c r="M294" i="19"/>
  <c r="N294" i="19"/>
  <c r="O294" i="19"/>
  <c r="P294" i="19"/>
  <c r="Q294" i="19"/>
  <c r="R294" i="19"/>
  <c r="S294" i="19"/>
  <c r="T294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C312" i="19"/>
  <c r="K312" i="21" s="1"/>
  <c r="O312" i="21" s="1"/>
  <c r="C311" i="19"/>
  <c r="K311" i="21" s="1"/>
  <c r="O311" i="21" s="1"/>
  <c r="C310" i="19"/>
  <c r="K310" i="21" s="1"/>
  <c r="O310" i="21" s="1"/>
  <c r="C309" i="19"/>
  <c r="K309" i="21" s="1"/>
  <c r="O309" i="21" s="1"/>
  <c r="C308" i="19"/>
  <c r="K308" i="21" s="1"/>
  <c r="O308" i="21" s="1"/>
  <c r="C307" i="19"/>
  <c r="K307" i="21" s="1"/>
  <c r="O307" i="21" s="1"/>
  <c r="C306" i="19"/>
  <c r="K306" i="21" s="1"/>
  <c r="P306" i="21" s="1"/>
  <c r="C304" i="19"/>
  <c r="C302" i="19"/>
  <c r="K302" i="21" s="1"/>
  <c r="O302" i="21" s="1"/>
  <c r="C301" i="19"/>
  <c r="K301" i="21" s="1"/>
  <c r="O301" i="21" s="1"/>
  <c r="C300" i="19"/>
  <c r="K300" i="21" s="1"/>
  <c r="P300" i="21" s="1"/>
  <c r="C298" i="19"/>
  <c r="K298" i="21" s="1"/>
  <c r="O298" i="21" s="1"/>
  <c r="C297" i="19"/>
  <c r="K297" i="21" s="1"/>
  <c r="P297" i="21" s="1"/>
  <c r="C295" i="19"/>
  <c r="C293" i="19"/>
  <c r="C292" i="19" s="1"/>
  <c r="C291" i="19"/>
  <c r="K291" i="21" s="1"/>
  <c r="O291" i="21" s="1"/>
  <c r="C290" i="19"/>
  <c r="K290" i="21" s="1"/>
  <c r="O290" i="21" s="1"/>
  <c r="C289" i="19"/>
  <c r="K289" i="21" s="1"/>
  <c r="O289" i="21" s="1"/>
  <c r="C288" i="19"/>
  <c r="K288" i="21" s="1"/>
  <c r="O288" i="21" s="1"/>
  <c r="C287" i="19"/>
  <c r="K287" i="21" s="1"/>
  <c r="O287" i="21" s="1"/>
  <c r="C286" i="19"/>
  <c r="K286" i="21" s="1"/>
  <c r="O286" i="21" s="1"/>
  <c r="C285" i="19"/>
  <c r="K285" i="21" s="1"/>
  <c r="O285" i="21" s="1"/>
  <c r="C284" i="19"/>
  <c r="K284" i="21" s="1"/>
  <c r="O284" i="21" s="1"/>
  <c r="C283" i="19"/>
  <c r="K283" i="21" s="1"/>
  <c r="O283" i="21" s="1"/>
  <c r="C282" i="19"/>
  <c r="K282" i="21" s="1"/>
  <c r="O282" i="21" s="1"/>
  <c r="C281" i="19"/>
  <c r="K281" i="21" s="1"/>
  <c r="O281" i="21" s="1"/>
  <c r="C280" i="19"/>
  <c r="K280" i="21" s="1"/>
  <c r="O280" i="21" s="1"/>
  <c r="C279" i="19"/>
  <c r="K279" i="21" s="1"/>
  <c r="O279" i="21" s="1"/>
  <c r="C278" i="19"/>
  <c r="K278" i="21" s="1"/>
  <c r="O278" i="21" s="1"/>
  <c r="C277" i="19"/>
  <c r="K277" i="21" s="1"/>
  <c r="O277" i="21" s="1"/>
  <c r="C276" i="19"/>
  <c r="K276" i="21" s="1"/>
  <c r="O276" i="21" s="1"/>
  <c r="C275" i="19"/>
  <c r="K275" i="21" s="1"/>
  <c r="O275" i="21" s="1"/>
  <c r="C274" i="19"/>
  <c r="K274" i="21" s="1"/>
  <c r="O274" i="21" s="1"/>
  <c r="C273" i="19"/>
  <c r="K273" i="21" s="1"/>
  <c r="O273" i="21" s="1"/>
  <c r="C272" i="19"/>
  <c r="K272" i="21" s="1"/>
  <c r="O272" i="21" s="1"/>
  <c r="C271" i="19"/>
  <c r="K271" i="21" s="1"/>
  <c r="O271" i="21" s="1"/>
  <c r="C270" i="19"/>
  <c r="K270" i="21" s="1"/>
  <c r="O270" i="21" s="1"/>
  <c r="C269" i="19"/>
  <c r="K269" i="21" s="1"/>
  <c r="O269" i="21" s="1"/>
  <c r="C268" i="19"/>
  <c r="K268" i="21" s="1"/>
  <c r="O268" i="21" s="1"/>
  <c r="C267" i="19"/>
  <c r="K267" i="21" s="1"/>
  <c r="O267" i="21" s="1"/>
  <c r="C266" i="19"/>
  <c r="K266" i="21" s="1"/>
  <c r="O266" i="21" s="1"/>
  <c r="C265" i="19"/>
  <c r="K265" i="21" s="1"/>
  <c r="O265" i="21" s="1"/>
  <c r="C264" i="19"/>
  <c r="K264" i="21" s="1"/>
  <c r="O264" i="21" s="1"/>
  <c r="C263" i="19"/>
  <c r="K263" i="21" s="1"/>
  <c r="O263" i="21" s="1"/>
  <c r="C262" i="19"/>
  <c r="K262" i="21" s="1"/>
  <c r="O262" i="21" s="1"/>
  <c r="C261" i="19"/>
  <c r="K261" i="21" s="1"/>
  <c r="O261" i="21" s="1"/>
  <c r="C260" i="19"/>
  <c r="K260" i="21" s="1"/>
  <c r="O260" i="21" s="1"/>
  <c r="C259" i="19"/>
  <c r="K259" i="21" s="1"/>
  <c r="O259" i="21" s="1"/>
  <c r="C258" i="19"/>
  <c r="K258" i="21" s="1"/>
  <c r="O258" i="21" s="1"/>
  <c r="C257" i="19"/>
  <c r="K257" i="21" s="1"/>
  <c r="O257" i="21" s="1"/>
  <c r="C256" i="19"/>
  <c r="K256" i="21" s="1"/>
  <c r="O256" i="21" s="1"/>
  <c r="C255" i="19"/>
  <c r="K255" i="21" s="1"/>
  <c r="O255" i="21" s="1"/>
  <c r="C254" i="19"/>
  <c r="K254" i="21" s="1"/>
  <c r="O254" i="21" s="1"/>
  <c r="C253" i="19"/>
  <c r="K253" i="21" s="1"/>
  <c r="O253" i="21" s="1"/>
  <c r="C252" i="19"/>
  <c r="K252" i="21" s="1"/>
  <c r="O252" i="21" s="1"/>
  <c r="C251" i="19"/>
  <c r="K251" i="21" s="1"/>
  <c r="O251" i="21" s="1"/>
  <c r="C250" i="19"/>
  <c r="K250" i="21" s="1"/>
  <c r="O250" i="21" s="1"/>
  <c r="C249" i="19"/>
  <c r="K249" i="21" s="1"/>
  <c r="O249" i="21" s="1"/>
  <c r="C248" i="19"/>
  <c r="K248" i="21" s="1"/>
  <c r="O248" i="21" s="1"/>
  <c r="C247" i="19"/>
  <c r="K247" i="21" s="1"/>
  <c r="O247" i="21" s="1"/>
  <c r="C246" i="19"/>
  <c r="K246" i="21" s="1"/>
  <c r="O246" i="21" s="1"/>
  <c r="C245" i="19"/>
  <c r="K245" i="21" s="1"/>
  <c r="O245" i="21" s="1"/>
  <c r="C244" i="19"/>
  <c r="K244" i="21" s="1"/>
  <c r="O244" i="21" s="1"/>
  <c r="C243" i="19"/>
  <c r="K243" i="21" s="1"/>
  <c r="O243" i="21" s="1"/>
  <c r="C242" i="19"/>
  <c r="K242" i="21" s="1"/>
  <c r="O242" i="21" s="1"/>
  <c r="C241" i="19"/>
  <c r="K241" i="21" s="1"/>
  <c r="O241" i="21" s="1"/>
  <c r="C240" i="19"/>
  <c r="K240" i="21" s="1"/>
  <c r="O240" i="21" s="1"/>
  <c r="C239" i="19"/>
  <c r="K239" i="21" s="1"/>
  <c r="O239" i="21" s="1"/>
  <c r="C238" i="19"/>
  <c r="K238" i="21" s="1"/>
  <c r="O238" i="21" s="1"/>
  <c r="C237" i="19"/>
  <c r="K237" i="21" s="1"/>
  <c r="O237" i="21" s="1"/>
  <c r="C236" i="19"/>
  <c r="K236" i="21" s="1"/>
  <c r="O236" i="21" s="1"/>
  <c r="C235" i="19"/>
  <c r="K235" i="21" s="1"/>
  <c r="O235" i="21" s="1"/>
  <c r="C234" i="19"/>
  <c r="K234" i="21" s="1"/>
  <c r="O234" i="21" s="1"/>
  <c r="C233" i="19"/>
  <c r="K233" i="21" s="1"/>
  <c r="O233" i="21" s="1"/>
  <c r="C232" i="19"/>
  <c r="K232" i="21" s="1"/>
  <c r="O232" i="21" s="1"/>
  <c r="C231" i="19"/>
  <c r="K231" i="21" s="1"/>
  <c r="O231" i="21" s="1"/>
  <c r="C230" i="19"/>
  <c r="K230" i="21" s="1"/>
  <c r="O230" i="21" s="1"/>
  <c r="C229" i="19"/>
  <c r="K229" i="21" s="1"/>
  <c r="O229" i="21" s="1"/>
  <c r="C228" i="19"/>
  <c r="K228" i="21" s="1"/>
  <c r="O228" i="21" s="1"/>
  <c r="C227" i="19"/>
  <c r="K227" i="21" s="1"/>
  <c r="O227" i="21" s="1"/>
  <c r="C226" i="19"/>
  <c r="K226" i="21" s="1"/>
  <c r="O226" i="21" s="1"/>
  <c r="C225" i="19"/>
  <c r="K225" i="21" s="1"/>
  <c r="O225" i="21" s="1"/>
  <c r="C224" i="19"/>
  <c r="K224" i="21" s="1"/>
  <c r="O224" i="21" s="1"/>
  <c r="C223" i="19"/>
  <c r="K223" i="21" s="1"/>
  <c r="O223" i="21" s="1"/>
  <c r="C222" i="19"/>
  <c r="K222" i="21" s="1"/>
  <c r="O222" i="21" s="1"/>
  <c r="C221" i="19"/>
  <c r="K221" i="21" s="1"/>
  <c r="O221" i="21" s="1"/>
  <c r="C220" i="19"/>
  <c r="K220" i="21" s="1"/>
  <c r="O220" i="21" s="1"/>
  <c r="C219" i="19"/>
  <c r="K219" i="21" s="1"/>
  <c r="O219" i="21" s="1"/>
  <c r="C218" i="19"/>
  <c r="K218" i="21" s="1"/>
  <c r="O218" i="21" s="1"/>
  <c r="C217" i="19"/>
  <c r="K217" i="21" s="1"/>
  <c r="O217" i="21" s="1"/>
  <c r="C216" i="19"/>
  <c r="K216" i="21" s="1"/>
  <c r="O216" i="21" s="1"/>
  <c r="C215" i="19"/>
  <c r="K215" i="21" s="1"/>
  <c r="O215" i="21" s="1"/>
  <c r="C214" i="19"/>
  <c r="K214" i="21" s="1"/>
  <c r="O214" i="21" s="1"/>
  <c r="C213" i="19"/>
  <c r="K213" i="21" s="1"/>
  <c r="O213" i="21" s="1"/>
  <c r="C212" i="19"/>
  <c r="K212" i="21" s="1"/>
  <c r="O212" i="21" s="1"/>
  <c r="C211" i="19"/>
  <c r="K211" i="21" s="1"/>
  <c r="O211" i="21" s="1"/>
  <c r="C210" i="19"/>
  <c r="K210" i="21" s="1"/>
  <c r="O210" i="21" s="1"/>
  <c r="C209" i="19"/>
  <c r="K209" i="21" s="1"/>
  <c r="O209" i="21" s="1"/>
  <c r="C208" i="19"/>
  <c r="K208" i="21" s="1"/>
  <c r="O208" i="21" s="1"/>
  <c r="C207" i="19"/>
  <c r="K207" i="21" s="1"/>
  <c r="O207" i="21" s="1"/>
  <c r="C206" i="19"/>
  <c r="K206" i="21" s="1"/>
  <c r="O206" i="21" s="1"/>
  <c r="C205" i="19"/>
  <c r="K205" i="21" s="1"/>
  <c r="O205" i="21" s="1"/>
  <c r="C204" i="19"/>
  <c r="K204" i="21" s="1"/>
  <c r="O204" i="21" s="1"/>
  <c r="C203" i="19"/>
  <c r="K203" i="21" s="1"/>
  <c r="O203" i="21" s="1"/>
  <c r="C202" i="19"/>
  <c r="K202" i="21" s="1"/>
  <c r="O202" i="21" s="1"/>
  <c r="C201" i="19"/>
  <c r="K201" i="21" s="1"/>
  <c r="O201" i="21" s="1"/>
  <c r="C200" i="19"/>
  <c r="K200" i="21" s="1"/>
  <c r="O200" i="21" s="1"/>
  <c r="C199" i="19"/>
  <c r="K199" i="21" s="1"/>
  <c r="O199" i="21" s="1"/>
  <c r="C198" i="19"/>
  <c r="K198" i="21" s="1"/>
  <c r="O198" i="21" s="1"/>
  <c r="C197" i="19"/>
  <c r="K197" i="21" s="1"/>
  <c r="O197" i="21" s="1"/>
  <c r="C196" i="19"/>
  <c r="K196" i="21" s="1"/>
  <c r="O196" i="21" s="1"/>
  <c r="C195" i="19"/>
  <c r="K195" i="21" s="1"/>
  <c r="O195" i="21" s="1"/>
  <c r="C194" i="19"/>
  <c r="K194" i="21" s="1"/>
  <c r="O194" i="21" s="1"/>
  <c r="C193" i="19"/>
  <c r="K193" i="21" s="1"/>
  <c r="O193" i="21" s="1"/>
  <c r="C192" i="19"/>
  <c r="K192" i="21" s="1"/>
  <c r="O192" i="21" s="1"/>
  <c r="C191" i="19"/>
  <c r="K191" i="21" s="1"/>
  <c r="O191" i="21" s="1"/>
  <c r="C190" i="19"/>
  <c r="K190" i="21" s="1"/>
  <c r="O190" i="21" s="1"/>
  <c r="C189" i="19"/>
  <c r="K189" i="21" s="1"/>
  <c r="O189" i="21" s="1"/>
  <c r="C188" i="19"/>
  <c r="K188" i="21" s="1"/>
  <c r="O188" i="21" s="1"/>
  <c r="C187" i="19"/>
  <c r="K187" i="21" s="1"/>
  <c r="O187" i="21" s="1"/>
  <c r="C186" i="19"/>
  <c r="K186" i="21" s="1"/>
  <c r="O186" i="21" s="1"/>
  <c r="C185" i="19"/>
  <c r="K185" i="21" s="1"/>
  <c r="O185" i="21" s="1"/>
  <c r="C184" i="19"/>
  <c r="K184" i="21" s="1"/>
  <c r="O184" i="21" s="1"/>
  <c r="C183" i="19"/>
  <c r="K183" i="21" s="1"/>
  <c r="O183" i="21" s="1"/>
  <c r="C182" i="19"/>
  <c r="K182" i="21" s="1"/>
  <c r="O182" i="21" s="1"/>
  <c r="C181" i="19"/>
  <c r="K181" i="21" s="1"/>
  <c r="O181" i="21" s="1"/>
  <c r="C180" i="19"/>
  <c r="K180" i="21" s="1"/>
  <c r="O180" i="21" s="1"/>
  <c r="C179" i="19"/>
  <c r="K179" i="21" s="1"/>
  <c r="O179" i="21" s="1"/>
  <c r="C178" i="19"/>
  <c r="K178" i="21" s="1"/>
  <c r="O178" i="21" s="1"/>
  <c r="C177" i="19"/>
  <c r="K177" i="21" s="1"/>
  <c r="O177" i="21" s="1"/>
  <c r="C176" i="19"/>
  <c r="K176" i="21" s="1"/>
  <c r="O176" i="21" s="1"/>
  <c r="C175" i="19"/>
  <c r="K175" i="21" s="1"/>
  <c r="O175" i="21" s="1"/>
  <c r="C174" i="19"/>
  <c r="K174" i="21" s="1"/>
  <c r="O174" i="21" s="1"/>
  <c r="C173" i="19"/>
  <c r="K173" i="21" s="1"/>
  <c r="O173" i="21" s="1"/>
  <c r="C172" i="19"/>
  <c r="K172" i="21" s="1"/>
  <c r="O172" i="21" s="1"/>
  <c r="C171" i="19"/>
  <c r="K171" i="21" s="1"/>
  <c r="O171" i="21" s="1"/>
  <c r="C170" i="19"/>
  <c r="K170" i="21" s="1"/>
  <c r="O170" i="21" s="1"/>
  <c r="C169" i="19"/>
  <c r="K169" i="21" s="1"/>
  <c r="O169" i="21" s="1"/>
  <c r="C168" i="19"/>
  <c r="K168" i="21" s="1"/>
  <c r="O168" i="21" s="1"/>
  <c r="C167" i="19"/>
  <c r="K167" i="21" s="1"/>
  <c r="O167" i="21" s="1"/>
  <c r="C166" i="19"/>
  <c r="K166" i="21" s="1"/>
  <c r="O166" i="21" s="1"/>
  <c r="C165" i="19"/>
  <c r="K165" i="21" s="1"/>
  <c r="O165" i="21" s="1"/>
  <c r="C164" i="19"/>
  <c r="K164" i="21" s="1"/>
  <c r="O164" i="21" s="1"/>
  <c r="C163" i="19"/>
  <c r="K163" i="21" s="1"/>
  <c r="O163" i="21" s="1"/>
  <c r="C162" i="19"/>
  <c r="K162" i="21" s="1"/>
  <c r="O162" i="21" s="1"/>
  <c r="C161" i="19"/>
  <c r="K161" i="21" s="1"/>
  <c r="O161" i="21" s="1"/>
  <c r="C160" i="19"/>
  <c r="K160" i="21" s="1"/>
  <c r="O160" i="21" s="1"/>
  <c r="C159" i="19"/>
  <c r="K159" i="21" s="1"/>
  <c r="O159" i="21" s="1"/>
  <c r="C158" i="19"/>
  <c r="K158" i="21" s="1"/>
  <c r="O158" i="21" s="1"/>
  <c r="C157" i="19"/>
  <c r="K157" i="21" s="1"/>
  <c r="O157" i="21" s="1"/>
  <c r="C156" i="19"/>
  <c r="K156" i="21" s="1"/>
  <c r="O156" i="21" s="1"/>
  <c r="C155" i="19"/>
  <c r="K155" i="21" s="1"/>
  <c r="O155" i="21" s="1"/>
  <c r="C154" i="19"/>
  <c r="K154" i="21" s="1"/>
  <c r="O154" i="21" s="1"/>
  <c r="C153" i="19"/>
  <c r="K153" i="21" s="1"/>
  <c r="O153" i="21" s="1"/>
  <c r="C152" i="19"/>
  <c r="K152" i="21" s="1"/>
  <c r="O152" i="21" s="1"/>
  <c r="C151" i="19"/>
  <c r="K151" i="21" s="1"/>
  <c r="O151" i="21" s="1"/>
  <c r="C150" i="19"/>
  <c r="K150" i="21" s="1"/>
  <c r="O150" i="21" s="1"/>
  <c r="C149" i="19"/>
  <c r="K149" i="21" s="1"/>
  <c r="O149" i="21" s="1"/>
  <c r="C148" i="19"/>
  <c r="K148" i="21" s="1"/>
  <c r="O148" i="21" s="1"/>
  <c r="C147" i="19"/>
  <c r="K147" i="21" s="1"/>
  <c r="O147" i="21" s="1"/>
  <c r="C146" i="19"/>
  <c r="K146" i="21" s="1"/>
  <c r="O146" i="21" s="1"/>
  <c r="C145" i="19"/>
  <c r="K145" i="21" s="1"/>
  <c r="O145" i="21" s="1"/>
  <c r="C144" i="19"/>
  <c r="K144" i="21" s="1"/>
  <c r="O144" i="21" s="1"/>
  <c r="C143" i="19"/>
  <c r="K143" i="21" s="1"/>
  <c r="O143" i="21" s="1"/>
  <c r="C142" i="19"/>
  <c r="K142" i="21" s="1"/>
  <c r="O142" i="21" s="1"/>
  <c r="C141" i="19"/>
  <c r="K141" i="21" s="1"/>
  <c r="O141" i="21" s="1"/>
  <c r="C140" i="19"/>
  <c r="K140" i="21" s="1"/>
  <c r="O140" i="21" s="1"/>
  <c r="C139" i="19"/>
  <c r="K139" i="21" s="1"/>
  <c r="O139" i="21" s="1"/>
  <c r="C138" i="19"/>
  <c r="K138" i="21" s="1"/>
  <c r="O138" i="21" s="1"/>
  <c r="C137" i="19"/>
  <c r="K137" i="21" s="1"/>
  <c r="O137" i="21" s="1"/>
  <c r="C136" i="19"/>
  <c r="K136" i="21" s="1"/>
  <c r="O136" i="21" s="1"/>
  <c r="C135" i="19"/>
  <c r="K135" i="21" s="1"/>
  <c r="O135" i="21" s="1"/>
  <c r="C134" i="19"/>
  <c r="K134" i="21" s="1"/>
  <c r="O134" i="21" s="1"/>
  <c r="C133" i="19"/>
  <c r="K133" i="21" s="1"/>
  <c r="O133" i="21" s="1"/>
  <c r="C132" i="19"/>
  <c r="K132" i="21" s="1"/>
  <c r="O132" i="21" s="1"/>
  <c r="C131" i="19"/>
  <c r="K131" i="21" s="1"/>
  <c r="O131" i="21" s="1"/>
  <c r="C130" i="19"/>
  <c r="K130" i="21" s="1"/>
  <c r="O130" i="21" s="1"/>
  <c r="C129" i="19"/>
  <c r="K129" i="21" s="1"/>
  <c r="O129" i="21" s="1"/>
  <c r="C128" i="19"/>
  <c r="K128" i="21" s="1"/>
  <c r="O128" i="21" s="1"/>
  <c r="C127" i="19"/>
  <c r="K127" i="21" s="1"/>
  <c r="O127" i="21" s="1"/>
  <c r="C126" i="19"/>
  <c r="K126" i="21" s="1"/>
  <c r="O126" i="21" s="1"/>
  <c r="C125" i="19"/>
  <c r="K125" i="21" s="1"/>
  <c r="O125" i="21" s="1"/>
  <c r="C124" i="19"/>
  <c r="K124" i="21" s="1"/>
  <c r="O124" i="21" s="1"/>
  <c r="C123" i="19"/>
  <c r="K123" i="21" s="1"/>
  <c r="O123" i="21" s="1"/>
  <c r="C122" i="19"/>
  <c r="K122" i="21" s="1"/>
  <c r="O122" i="21" s="1"/>
  <c r="C121" i="19"/>
  <c r="K121" i="21" s="1"/>
  <c r="O121" i="21" s="1"/>
  <c r="C120" i="19"/>
  <c r="K120" i="21" s="1"/>
  <c r="O120" i="21" s="1"/>
  <c r="C119" i="19"/>
  <c r="K119" i="21" s="1"/>
  <c r="O119" i="21" s="1"/>
  <c r="C118" i="19"/>
  <c r="K118" i="21" s="1"/>
  <c r="O118" i="21" s="1"/>
  <c r="C117" i="19"/>
  <c r="K117" i="21" s="1"/>
  <c r="O117" i="21" s="1"/>
  <c r="C116" i="19"/>
  <c r="K116" i="21" s="1"/>
  <c r="O116" i="21" s="1"/>
  <c r="C115" i="19"/>
  <c r="K115" i="21" s="1"/>
  <c r="O115" i="21" s="1"/>
  <c r="C114" i="19"/>
  <c r="K114" i="21" s="1"/>
  <c r="O114" i="21" s="1"/>
  <c r="C113" i="19"/>
  <c r="K113" i="21" s="1"/>
  <c r="O113" i="21" s="1"/>
  <c r="C112" i="19"/>
  <c r="K112" i="21" s="1"/>
  <c r="O112" i="21" s="1"/>
  <c r="C111" i="19"/>
  <c r="K111" i="21" s="1"/>
  <c r="O111" i="21" s="1"/>
  <c r="C110" i="19"/>
  <c r="K110" i="21" s="1"/>
  <c r="O110" i="21" s="1"/>
  <c r="C109" i="19"/>
  <c r="K109" i="21" s="1"/>
  <c r="O109" i="21" s="1"/>
  <c r="C108" i="19"/>
  <c r="K108" i="21" s="1"/>
  <c r="O108" i="21" s="1"/>
  <c r="C107" i="19"/>
  <c r="K107" i="21" s="1"/>
  <c r="O107" i="21" s="1"/>
  <c r="C106" i="19"/>
  <c r="K106" i="21" s="1"/>
  <c r="O106" i="21" s="1"/>
  <c r="C105" i="19"/>
  <c r="K105" i="21" s="1"/>
  <c r="O105" i="21" s="1"/>
  <c r="C104" i="19"/>
  <c r="K104" i="21" s="1"/>
  <c r="O104" i="21" s="1"/>
  <c r="C103" i="19"/>
  <c r="K103" i="21" s="1"/>
  <c r="O103" i="21" s="1"/>
  <c r="C102" i="19"/>
  <c r="K102" i="21" s="1"/>
  <c r="O102" i="21" s="1"/>
  <c r="C101" i="19"/>
  <c r="K101" i="21" s="1"/>
  <c r="O101" i="21" s="1"/>
  <c r="C100" i="19"/>
  <c r="K100" i="21" s="1"/>
  <c r="O100" i="21" s="1"/>
  <c r="C99" i="19"/>
  <c r="K99" i="21" s="1"/>
  <c r="O99" i="21" s="1"/>
  <c r="C98" i="19"/>
  <c r="K98" i="21" s="1"/>
  <c r="O98" i="21" s="1"/>
  <c r="C97" i="19"/>
  <c r="K97" i="21" s="1"/>
  <c r="O97" i="21" s="1"/>
  <c r="C96" i="19"/>
  <c r="K96" i="21" s="1"/>
  <c r="O96" i="21" s="1"/>
  <c r="C95" i="19"/>
  <c r="K95" i="21" s="1"/>
  <c r="O95" i="21" s="1"/>
  <c r="C94" i="19"/>
  <c r="K94" i="21" s="1"/>
  <c r="O94" i="21" s="1"/>
  <c r="C93" i="19"/>
  <c r="K93" i="21" s="1"/>
  <c r="P93" i="21" s="1"/>
  <c r="C91" i="19"/>
  <c r="C89" i="19"/>
  <c r="K89" i="21" s="1"/>
  <c r="O89" i="21" s="1"/>
  <c r="C88" i="19"/>
  <c r="K88" i="21" s="1"/>
  <c r="O88" i="21" s="1"/>
  <c r="C87" i="19"/>
  <c r="K87" i="21" s="1"/>
  <c r="O87" i="21" s="1"/>
  <c r="C86" i="19"/>
  <c r="K86" i="21" s="1"/>
  <c r="O86" i="21" s="1"/>
  <c r="C85" i="19"/>
  <c r="K85" i="21" s="1"/>
  <c r="O85" i="21" s="1"/>
  <c r="C84" i="19"/>
  <c r="K84" i="21" s="1"/>
  <c r="O84" i="21" s="1"/>
  <c r="C83" i="19"/>
  <c r="K83" i="21" s="1"/>
  <c r="O83" i="21" s="1"/>
  <c r="C82" i="19"/>
  <c r="K82" i="21" s="1"/>
  <c r="P82" i="21" s="1"/>
  <c r="C80" i="19"/>
  <c r="K80" i="21" s="1"/>
  <c r="O80" i="21" s="1"/>
  <c r="C79" i="19"/>
  <c r="K79" i="21" s="1"/>
  <c r="P79" i="21" s="1"/>
  <c r="C77" i="19"/>
  <c r="K77" i="21" s="1"/>
  <c r="O77" i="21" s="1"/>
  <c r="C76" i="19"/>
  <c r="K76" i="21" s="1"/>
  <c r="O76" i="21" s="1"/>
  <c r="C75" i="19"/>
  <c r="K75" i="21" s="1"/>
  <c r="O75" i="21" s="1"/>
  <c r="C73" i="19"/>
  <c r="K73" i="21" s="1"/>
  <c r="O73" i="21" s="1"/>
  <c r="C72" i="19"/>
  <c r="K72" i="21" s="1"/>
  <c r="O72" i="21" s="1"/>
  <c r="C71" i="19"/>
  <c r="K71" i="21" s="1"/>
  <c r="P71" i="21" s="1"/>
  <c r="C69" i="19"/>
  <c r="K69" i="21" s="1"/>
  <c r="O69" i="21" s="1"/>
  <c r="C68" i="19"/>
  <c r="C66" i="19"/>
  <c r="K66" i="21" s="1"/>
  <c r="O66" i="21" s="1"/>
  <c r="C65" i="19"/>
  <c r="K65" i="21" s="1"/>
  <c r="O65" i="21" s="1"/>
  <c r="C64" i="19"/>
  <c r="K64" i="21" s="1"/>
  <c r="O64" i="21" s="1"/>
  <c r="C63" i="19"/>
  <c r="K63" i="21" s="1"/>
  <c r="O63" i="21" s="1"/>
  <c r="C62" i="19"/>
  <c r="K62" i="21" s="1"/>
  <c r="O62" i="21" s="1"/>
  <c r="C61" i="19"/>
  <c r="K61" i="21" s="1"/>
  <c r="O61" i="21" s="1"/>
  <c r="C60" i="19"/>
  <c r="K60" i="21" s="1"/>
  <c r="O60" i="21" s="1"/>
  <c r="C59" i="19"/>
  <c r="K59" i="21" s="1"/>
  <c r="O59" i="21" s="1"/>
  <c r="C58" i="19"/>
  <c r="K58" i="21" s="1"/>
  <c r="O58" i="21" s="1"/>
  <c r="C57" i="19"/>
  <c r="K57" i="21" s="1"/>
  <c r="O57" i="21" s="1"/>
  <c r="C56" i="19"/>
  <c r="K56" i="21" s="1"/>
  <c r="O56" i="21" s="1"/>
  <c r="C55" i="19"/>
  <c r="K55" i="21" s="1"/>
  <c r="O55" i="21" s="1"/>
  <c r="C54" i="19"/>
  <c r="K54" i="21" s="1"/>
  <c r="O54" i="21" s="1"/>
  <c r="C53" i="19"/>
  <c r="K53" i="21" s="1"/>
  <c r="O53" i="21" s="1"/>
  <c r="C52" i="19"/>
  <c r="K52" i="21" s="1"/>
  <c r="O52" i="21" s="1"/>
  <c r="C51" i="19"/>
  <c r="K51" i="21" s="1"/>
  <c r="O51" i="21" s="1"/>
  <c r="C50" i="19"/>
  <c r="K50" i="21" s="1"/>
  <c r="O50" i="21" s="1"/>
  <c r="C49" i="19"/>
  <c r="K49" i="21" s="1"/>
  <c r="P49" i="21" s="1"/>
  <c r="C47" i="19"/>
  <c r="K47" i="21" s="1"/>
  <c r="O47" i="21" s="1"/>
  <c r="C46" i="19"/>
  <c r="K46" i="21" s="1"/>
  <c r="O46" i="21" s="1"/>
  <c r="C45" i="19"/>
  <c r="K45" i="21" s="1"/>
  <c r="O45" i="21" s="1"/>
  <c r="C44" i="19"/>
  <c r="K44" i="21" s="1"/>
  <c r="O44" i="21" s="1"/>
  <c r="C43" i="19"/>
  <c r="K43" i="21" s="1"/>
  <c r="P43" i="21" s="1"/>
  <c r="C41" i="19"/>
  <c r="K41" i="21" s="1"/>
  <c r="O41" i="21" s="1"/>
  <c r="C40" i="19"/>
  <c r="K40" i="21" s="1"/>
  <c r="O40" i="21" s="1"/>
  <c r="C39" i="19"/>
  <c r="K39" i="21" s="1"/>
  <c r="P39" i="21" s="1"/>
  <c r="C37" i="19"/>
  <c r="K37" i="21" s="1"/>
  <c r="O37" i="21" s="1"/>
  <c r="C36" i="19"/>
  <c r="K36" i="21" s="1"/>
  <c r="O36" i="21" s="1"/>
  <c r="C35" i="19"/>
  <c r="K35" i="21" s="1"/>
  <c r="O35" i="21" s="1"/>
  <c r="C34" i="19"/>
  <c r="K34" i="21" s="1"/>
  <c r="O34" i="21" s="1"/>
  <c r="C33" i="19"/>
  <c r="K33" i="21" s="1"/>
  <c r="O33" i="21" s="1"/>
  <c r="C31" i="19"/>
  <c r="K31" i="21" s="1"/>
  <c r="O31" i="21" s="1"/>
  <c r="C30" i="19"/>
  <c r="K30" i="21" s="1"/>
  <c r="O30" i="21" s="1"/>
  <c r="C29" i="19"/>
  <c r="K29" i="21" s="1"/>
  <c r="O29" i="21" s="1"/>
  <c r="C28" i="19"/>
  <c r="K28" i="21" s="1"/>
  <c r="O28" i="21" s="1"/>
  <c r="C27" i="19"/>
  <c r="K27" i="21" s="1"/>
  <c r="O27" i="21" s="1"/>
  <c r="C26" i="19"/>
  <c r="K26" i="21" s="1"/>
  <c r="O26" i="21" s="1"/>
  <c r="C25" i="19"/>
  <c r="K25" i="21" s="1"/>
  <c r="P25" i="21" s="1"/>
  <c r="C23" i="19"/>
  <c r="K23" i="21" s="1"/>
  <c r="O23" i="21" s="1"/>
  <c r="C22" i="19"/>
  <c r="K22" i="21" s="1"/>
  <c r="O22" i="21" s="1"/>
  <c r="C21" i="19"/>
  <c r="K21" i="21" s="1"/>
  <c r="O21" i="21" s="1"/>
  <c r="C20" i="19"/>
  <c r="K20" i="21" s="1"/>
  <c r="O20" i="21" s="1"/>
  <c r="C19" i="19"/>
  <c r="K19" i="21" s="1"/>
  <c r="O19" i="21" s="1"/>
  <c r="C18" i="19"/>
  <c r="K18" i="21" s="1"/>
  <c r="O18" i="21" s="1"/>
  <c r="C17" i="19"/>
  <c r="K17" i="21" s="1"/>
  <c r="O17" i="21" s="1"/>
  <c r="C16" i="19"/>
  <c r="K16" i="21" s="1"/>
  <c r="O16" i="21" s="1"/>
  <c r="C15" i="19"/>
  <c r="K15" i="21" s="1"/>
  <c r="O15" i="21" s="1"/>
  <c r="C14" i="19"/>
  <c r="K14" i="21" s="1"/>
  <c r="O14" i="21" s="1"/>
  <c r="C13" i="19"/>
  <c r="K13" i="21" s="1"/>
  <c r="P13" i="21" s="1"/>
  <c r="L11" i="21" l="1"/>
  <c r="I11" i="21"/>
  <c r="H11" i="21"/>
  <c r="P231" i="21"/>
  <c r="P85" i="21"/>
  <c r="P219" i="21"/>
  <c r="P69" i="21"/>
  <c r="P56" i="21"/>
  <c r="P195" i="21"/>
  <c r="P183" i="21"/>
  <c r="P28" i="21"/>
  <c r="P171" i="21"/>
  <c r="P15" i="21"/>
  <c r="P207" i="21"/>
  <c r="P309" i="21"/>
  <c r="P159" i="21"/>
  <c r="P291" i="21"/>
  <c r="P147" i="21"/>
  <c r="P279" i="21"/>
  <c r="P135" i="21"/>
  <c r="P267" i="21"/>
  <c r="P123" i="21"/>
  <c r="P255" i="21"/>
  <c r="P111" i="21"/>
  <c r="P243" i="21"/>
  <c r="P99" i="21"/>
  <c r="P308" i="21"/>
  <c r="P290" i="21"/>
  <c r="P278" i="21"/>
  <c r="P266" i="21"/>
  <c r="P254" i="21"/>
  <c r="P242" i="21"/>
  <c r="P230" i="21"/>
  <c r="P218" i="21"/>
  <c r="P206" i="21"/>
  <c r="P194" i="21"/>
  <c r="P182" i="21"/>
  <c r="P170" i="21"/>
  <c r="P158" i="21"/>
  <c r="P146" i="21"/>
  <c r="P134" i="21"/>
  <c r="P122" i="21"/>
  <c r="P110" i="21"/>
  <c r="P98" i="21"/>
  <c r="P84" i="21"/>
  <c r="P55" i="21"/>
  <c r="P41" i="21"/>
  <c r="P27" i="21"/>
  <c r="P14" i="21"/>
  <c r="P307" i="21"/>
  <c r="P289" i="21"/>
  <c r="P277" i="21"/>
  <c r="P265" i="21"/>
  <c r="P253" i="21"/>
  <c r="P241" i="21"/>
  <c r="P229" i="21"/>
  <c r="P217" i="21"/>
  <c r="P205" i="21"/>
  <c r="P193" i="21"/>
  <c r="P181" i="21"/>
  <c r="P169" i="21"/>
  <c r="P157" i="21"/>
  <c r="P145" i="21"/>
  <c r="P133" i="21"/>
  <c r="P121" i="21"/>
  <c r="P109" i="21"/>
  <c r="P97" i="21"/>
  <c r="P83" i="21"/>
  <c r="P66" i="21"/>
  <c r="P54" i="21"/>
  <c r="P40" i="21"/>
  <c r="P26" i="21"/>
  <c r="P288" i="21"/>
  <c r="P276" i="21"/>
  <c r="P264" i="21"/>
  <c r="P252" i="21"/>
  <c r="P240" i="21"/>
  <c r="P228" i="21"/>
  <c r="P216" i="21"/>
  <c r="P204" i="21"/>
  <c r="P192" i="21"/>
  <c r="P180" i="21"/>
  <c r="P168" i="21"/>
  <c r="P156" i="21"/>
  <c r="P144" i="21"/>
  <c r="P132" i="21"/>
  <c r="P120" i="21"/>
  <c r="P108" i="21"/>
  <c r="P96" i="21"/>
  <c r="P65" i="21"/>
  <c r="P53" i="21"/>
  <c r="P287" i="21"/>
  <c r="P275" i="21"/>
  <c r="P263" i="21"/>
  <c r="P251" i="21"/>
  <c r="P239" i="21"/>
  <c r="P227" i="21"/>
  <c r="P215" i="21"/>
  <c r="P203" i="21"/>
  <c r="P191" i="21"/>
  <c r="P179" i="21"/>
  <c r="P167" i="21"/>
  <c r="P155" i="21"/>
  <c r="P143" i="21"/>
  <c r="P131" i="21"/>
  <c r="P119" i="21"/>
  <c r="P107" i="21"/>
  <c r="P95" i="21"/>
  <c r="P80" i="21"/>
  <c r="P64" i="21"/>
  <c r="P52" i="21"/>
  <c r="P37" i="21"/>
  <c r="P23" i="21"/>
  <c r="P302" i="21"/>
  <c r="P286" i="21"/>
  <c r="P274" i="21"/>
  <c r="P262" i="21"/>
  <c r="P250" i="21"/>
  <c r="P238" i="21"/>
  <c r="P226" i="21"/>
  <c r="P214" i="21"/>
  <c r="P202" i="21"/>
  <c r="P190" i="21"/>
  <c r="P178" i="21"/>
  <c r="P166" i="21"/>
  <c r="P154" i="21"/>
  <c r="P142" i="21"/>
  <c r="P130" i="21"/>
  <c r="P118" i="21"/>
  <c r="P106" i="21"/>
  <c r="P94" i="21"/>
  <c r="P63" i="21"/>
  <c r="P51" i="21"/>
  <c r="P36" i="21"/>
  <c r="P22" i="21"/>
  <c r="P301" i="21"/>
  <c r="P285" i="21"/>
  <c r="P273" i="21"/>
  <c r="P261" i="21"/>
  <c r="P249" i="21"/>
  <c r="P237" i="21"/>
  <c r="P225" i="21"/>
  <c r="P213" i="21"/>
  <c r="P201" i="21"/>
  <c r="P189" i="21"/>
  <c r="P177" i="21"/>
  <c r="P165" i="21"/>
  <c r="P153" i="21"/>
  <c r="P141" i="21"/>
  <c r="P129" i="21"/>
  <c r="P117" i="21"/>
  <c r="P105" i="21"/>
  <c r="P77" i="21"/>
  <c r="P62" i="21"/>
  <c r="P50" i="21"/>
  <c r="P35" i="21"/>
  <c r="P21" i="21"/>
  <c r="P284" i="21"/>
  <c r="P272" i="21"/>
  <c r="P260" i="21"/>
  <c r="P248" i="21"/>
  <c r="P236" i="21"/>
  <c r="P224" i="21"/>
  <c r="P212" i="21"/>
  <c r="P200" i="21"/>
  <c r="P188" i="21"/>
  <c r="P176" i="21"/>
  <c r="P164" i="21"/>
  <c r="P152" i="21"/>
  <c r="P140" i="21"/>
  <c r="P128" i="21"/>
  <c r="P116" i="21"/>
  <c r="P104" i="21"/>
  <c r="P76" i="21"/>
  <c r="P61" i="21"/>
  <c r="P34" i="21"/>
  <c r="P20" i="21"/>
  <c r="P298" i="21"/>
  <c r="P283" i="21"/>
  <c r="P271" i="21"/>
  <c r="P259" i="21"/>
  <c r="P247" i="21"/>
  <c r="P235" i="21"/>
  <c r="P223" i="21"/>
  <c r="P211" i="21"/>
  <c r="P199" i="21"/>
  <c r="P187" i="21"/>
  <c r="P175" i="21"/>
  <c r="P163" i="21"/>
  <c r="P151" i="21"/>
  <c r="P139" i="21"/>
  <c r="P127" i="21"/>
  <c r="P115" i="21"/>
  <c r="P103" i="21"/>
  <c r="P89" i="21"/>
  <c r="P75" i="21"/>
  <c r="P60" i="21"/>
  <c r="P47" i="21"/>
  <c r="P33" i="21"/>
  <c r="P19" i="21"/>
  <c r="P312" i="21"/>
  <c r="P282" i="21"/>
  <c r="P270" i="21"/>
  <c r="P258" i="21"/>
  <c r="P246" i="21"/>
  <c r="P234" i="21"/>
  <c r="P222" i="21"/>
  <c r="P210" i="21"/>
  <c r="P198" i="21"/>
  <c r="P186" i="21"/>
  <c r="P174" i="21"/>
  <c r="P162" i="21"/>
  <c r="P150" i="21"/>
  <c r="P138" i="21"/>
  <c r="P126" i="21"/>
  <c r="P114" i="21"/>
  <c r="P102" i="21"/>
  <c r="P88" i="21"/>
  <c r="P73" i="21"/>
  <c r="P59" i="21"/>
  <c r="P46" i="21"/>
  <c r="P31" i="21"/>
  <c r="P18" i="21"/>
  <c r="P311" i="21"/>
  <c r="P281" i="21"/>
  <c r="P269" i="21"/>
  <c r="P257" i="21"/>
  <c r="P245" i="21"/>
  <c r="P233" i="21"/>
  <c r="P221" i="21"/>
  <c r="P209" i="21"/>
  <c r="P197" i="21"/>
  <c r="P185" i="21"/>
  <c r="P173" i="21"/>
  <c r="P161" i="21"/>
  <c r="P149" i="21"/>
  <c r="P137" i="21"/>
  <c r="P125" i="21"/>
  <c r="P113" i="21"/>
  <c r="P101" i="21"/>
  <c r="P87" i="21"/>
  <c r="P72" i="21"/>
  <c r="P58" i="21"/>
  <c r="P45" i="21"/>
  <c r="P30" i="21"/>
  <c r="P17" i="21"/>
  <c r="P310" i="21"/>
  <c r="P280" i="21"/>
  <c r="P268" i="21"/>
  <c r="P256" i="21"/>
  <c r="P244" i="21"/>
  <c r="P232" i="21"/>
  <c r="P220" i="21"/>
  <c r="P208" i="21"/>
  <c r="P196" i="21"/>
  <c r="P184" i="21"/>
  <c r="P172" i="21"/>
  <c r="P160" i="21"/>
  <c r="P148" i="21"/>
  <c r="P136" i="21"/>
  <c r="P124" i="21"/>
  <c r="P112" i="21"/>
  <c r="P100" i="21"/>
  <c r="P86" i="21"/>
  <c r="P57" i="21"/>
  <c r="P44" i="21"/>
  <c r="P29" i="21"/>
  <c r="P16" i="21"/>
  <c r="M11" i="21"/>
  <c r="N11" i="21"/>
  <c r="J11" i="21"/>
  <c r="K11" i="19"/>
  <c r="K78" i="21"/>
  <c r="P78" i="21" s="1"/>
  <c r="O79" i="21"/>
  <c r="O78" i="21" s="1"/>
  <c r="O93" i="21"/>
  <c r="O92" i="21" s="1"/>
  <c r="K92" i="21"/>
  <c r="P92" i="21" s="1"/>
  <c r="K70" i="21"/>
  <c r="P70" i="21" s="1"/>
  <c r="O71" i="21"/>
  <c r="O70" i="21" s="1"/>
  <c r="O32" i="21"/>
  <c r="O74" i="21"/>
  <c r="J11" i="19"/>
  <c r="K42" i="21"/>
  <c r="P42" i="21" s="1"/>
  <c r="O43" i="21"/>
  <c r="O42" i="21" s="1"/>
  <c r="I11" i="19"/>
  <c r="C294" i="19"/>
  <c r="K295" i="21"/>
  <c r="P295" i="21" s="1"/>
  <c r="T11" i="19"/>
  <c r="H11" i="19"/>
  <c r="O297" i="21"/>
  <c r="O296" i="21" s="1"/>
  <c r="K296" i="21"/>
  <c r="P296" i="21" s="1"/>
  <c r="S11" i="19"/>
  <c r="G11" i="19"/>
  <c r="K32" i="21"/>
  <c r="P32" i="21" s="1"/>
  <c r="K74" i="21"/>
  <c r="P74" i="21" s="1"/>
  <c r="R11" i="19"/>
  <c r="F11" i="19"/>
  <c r="Q11" i="19"/>
  <c r="E11" i="19"/>
  <c r="O49" i="21"/>
  <c r="O48" i="21" s="1"/>
  <c r="K48" i="21"/>
  <c r="P48" i="21" s="1"/>
  <c r="C90" i="19"/>
  <c r="K91" i="21"/>
  <c r="P91" i="21" s="1"/>
  <c r="K299" i="21"/>
  <c r="P299" i="21" s="1"/>
  <c r="O300" i="21"/>
  <c r="O299" i="21" s="1"/>
  <c r="P11" i="19"/>
  <c r="D11" i="19"/>
  <c r="O11" i="19"/>
  <c r="C303" i="19"/>
  <c r="K304" i="21"/>
  <c r="P304" i="21" s="1"/>
  <c r="N11" i="19"/>
  <c r="O25" i="21"/>
  <c r="O24" i="21" s="1"/>
  <c r="K24" i="21"/>
  <c r="P24" i="21" s="1"/>
  <c r="O82" i="21"/>
  <c r="O81" i="21" s="1"/>
  <c r="K81" i="21"/>
  <c r="P81" i="21" s="1"/>
  <c r="O306" i="21"/>
  <c r="O305" i="21" s="1"/>
  <c r="K305" i="21"/>
  <c r="P305" i="21" s="1"/>
  <c r="M11" i="19"/>
  <c r="K293" i="21"/>
  <c r="P293" i="21" s="1"/>
  <c r="C67" i="19"/>
  <c r="K68" i="21"/>
  <c r="P68" i="21" s="1"/>
  <c r="O39" i="21"/>
  <c r="O38" i="21" s="1"/>
  <c r="K38" i="21"/>
  <c r="P38" i="21" s="1"/>
  <c r="K12" i="21"/>
  <c r="P12" i="21" s="1"/>
  <c r="L11" i="19"/>
  <c r="O13" i="21"/>
  <c r="O12" i="21" s="1"/>
  <c r="C74" i="19"/>
  <c r="C299" i="19"/>
  <c r="C32" i="19"/>
  <c r="C78" i="19"/>
  <c r="C48" i="19"/>
  <c r="C24" i="19"/>
  <c r="C38" i="19"/>
  <c r="C305" i="19"/>
  <c r="C70" i="19"/>
  <c r="C12" i="19"/>
  <c r="C42" i="19"/>
  <c r="C81" i="19"/>
  <c r="C92" i="19"/>
  <c r="C296" i="19"/>
  <c r="K294" i="21" l="1"/>
  <c r="P294" i="21" s="1"/>
  <c r="O295" i="21"/>
  <c r="O294" i="21" s="1"/>
  <c r="K67" i="21"/>
  <c r="P67" i="21" s="1"/>
  <c r="O68" i="21"/>
  <c r="O67" i="21" s="1"/>
  <c r="O293" i="21"/>
  <c r="O292" i="21" s="1"/>
  <c r="K292" i="21"/>
  <c r="P292" i="21" s="1"/>
  <c r="O91" i="21"/>
  <c r="O90" i="21" s="1"/>
  <c r="K90" i="21"/>
  <c r="P90" i="21" s="1"/>
  <c r="O304" i="21"/>
  <c r="O303" i="21" s="1"/>
  <c r="K303" i="21"/>
  <c r="P303" i="21" s="1"/>
  <c r="C11" i="19"/>
  <c r="K11" i="21" l="1"/>
  <c r="O11" i="21"/>
  <c r="P11" i="21" l="1"/>
</calcChain>
</file>

<file path=xl/sharedStrings.xml><?xml version="1.0" encoding="utf-8"?>
<sst xmlns="http://schemas.openxmlformats.org/spreadsheetml/2006/main" count="1367" uniqueCount="365">
  <si>
    <t>№ п/п</t>
  </si>
  <si>
    <t>Количество этажей</t>
  </si>
  <si>
    <t>Количество подъездов</t>
  </si>
  <si>
    <t>1958, 1995</t>
  </si>
  <si>
    <t>ремонт фасада</t>
  </si>
  <si>
    <t>ремонт крыши</t>
  </si>
  <si>
    <t>"13-16</t>
  </si>
  <si>
    <t>теплоснабжения</t>
  </si>
  <si>
    <t>холодного водоснабжения</t>
  </si>
  <si>
    <t>горячего водоснабжения</t>
  </si>
  <si>
    <t>водоотведения</t>
  </si>
  <si>
    <t>электроснабжения</t>
  </si>
  <si>
    <t>газоснабжения</t>
  </si>
  <si>
    <t>ремонт подвальных помещений</t>
  </si>
  <si>
    <t>ремонт фундамента</t>
  </si>
  <si>
    <t>Адрес МКД</t>
  </si>
  <si>
    <t>Итого по Грязинскому муниципальному району:</t>
  </si>
  <si>
    <t>Итого по Данковскому муниципальному району:</t>
  </si>
  <si>
    <t>Итого по Добринскому муниципальному району:</t>
  </si>
  <si>
    <t>Итого по Долгоруковскому муниципальному району:</t>
  </si>
  <si>
    <t>Итого по городу Ельцу:</t>
  </si>
  <si>
    <t>Итого по Елецкому муниципальному району:</t>
  </si>
  <si>
    <t>Итого по Задонскому муниципальному району:</t>
  </si>
  <si>
    <t>Итого по Краснинскому муниципальному району:</t>
  </si>
  <si>
    <t>Итого по Лебедянскому муниципальному району:</t>
  </si>
  <si>
    <t>Итого по Лев-Толстовскому муниципальному району:</t>
  </si>
  <si>
    <t>Итого по городу Липецку:</t>
  </si>
  <si>
    <t>Итого по Липецкому муниципальному району:</t>
  </si>
  <si>
    <t>Итого по Тербунскому муниципальному району:</t>
  </si>
  <si>
    <t>Итого по Усманскому муниципальному району:</t>
  </si>
  <si>
    <t>Итого по Чаплыгинскому муниципальному району:</t>
  </si>
  <si>
    <t>Итого по Липецкой области на 2024 год:</t>
  </si>
  <si>
    <t>Итого по Измалковскому муниципальному району:</t>
  </si>
  <si>
    <t>Итого по Хлевенскому муниципальному району:</t>
  </si>
  <si>
    <t>Стоимость капитального ремонта, ВСЕГО</t>
  </si>
  <si>
    <t>виды, установленные ч.1 ст.166 Жилищного Кодекса РФ</t>
  </si>
  <si>
    <t>ремонт внутридомовых инженерных систем</t>
  </si>
  <si>
    <t>ремонт, замена, модернизация лифтов, ремонт лифтовых шахт, машинных и блочных помещений</t>
  </si>
  <si>
    <t>руб.</t>
  </si>
  <si>
    <t>ед.</t>
  </si>
  <si>
    <t>виды, установленные нормативным правовым актом субъекта РФ</t>
  </si>
  <si>
    <t>разработка проектной документации для капитального ремонта общего имущества в многоквартирных домах, проведение государственной экспертизы проектной документации для капитального ремонта общего имущества в многоквартирных домах, проведение государственной историко-культурной экспертизы проектной документации на проведение работ по сохранению объектов культурного наследия - в случаях, установленных федеральным законодательством</t>
  </si>
  <si>
    <t>строительный контроль</t>
  </si>
  <si>
    <t>авторский надзор при проведении работ по сохранению объектов культурного наследия - в случаях, установленных федеральным законодательством</t>
  </si>
  <si>
    <t>Таблица 2</t>
  </si>
  <si>
    <t>капитального ремонта общего имущества по видам работ</t>
  </si>
  <si>
    <t>Х</t>
  </si>
  <si>
    <t>II. Адресный перечень и характеристика многоквартирных домов, в отношении которых в 2024 году планируется проведение капитального ремонта общего имущества по видам работ</t>
  </si>
  <si>
    <t>проведение проверки достоверности определения сметной стоимости услуг и (или) работ по капитальному ремонту общего имущества в многоквартир-ных домах</t>
  </si>
  <si>
    <t>переустройство невентилируе-мой крыши на вентилируемую крышу с устройством выходов на кровлю</t>
  </si>
  <si>
    <t>Таблица 1</t>
  </si>
  <si>
    <t xml:space="preserve">Адресный перечень и характеристика многоквартирных домов, </t>
  </si>
  <si>
    <t>Год</t>
  </si>
  <si>
    <t>Материал стен</t>
  </si>
  <si>
    <t>Общая площадь МКД, всего:</t>
  </si>
  <si>
    <t>Площадь помещений МКД,                                       всего: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</si>
  <si>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</si>
  <si>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</si>
  <si>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кв.м. общей площади помещений МКД</t>
  </si>
  <si>
    <t>Предельная стоимость капитального ремонта 1 кв.м.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</si>
  <si>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</si>
  <si>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</si>
  <si>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</si>
  <si>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</si>
  <si>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</si>
  <si>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</si>
  <si>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</si>
  <si>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</si>
  <si>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</si>
  <si>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</si>
  <si>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</si>
  <si>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руб./кв.м</t>
  </si>
  <si>
    <t>Каменные, кирпичные</t>
  </si>
  <si>
    <t>Панельные</t>
  </si>
  <si>
    <t>Блочные</t>
  </si>
  <si>
    <t>Монолитные</t>
  </si>
  <si>
    <t>12.2024</t>
  </si>
  <si>
    <t>г. Грязи, ул. Правды, д. 56</t>
  </si>
  <si>
    <t>г. Грязи, ул. Правды, д. 32</t>
  </si>
  <si>
    <t>с. Долгоруково, ул. Гвардейская, д. 23</t>
  </si>
  <si>
    <t>г. Елец, ул. Орджоникидзе, д. 16</t>
  </si>
  <si>
    <t>г. Елец, ул. Новолипецкая, д. 18</t>
  </si>
  <si>
    <t>г. Липецк, ул. Адмирала Макарова, д. 2</t>
  </si>
  <si>
    <t>г. Липецк, ул. Валентины Терешковой, д. 33</t>
  </si>
  <si>
    <t>г. Липецк, ул. Дзержинского, д. 13</t>
  </si>
  <si>
    <t>г. Липецк, ул. Дзержинского, д. 31</t>
  </si>
  <si>
    <t>г. Липецк, ул. Доватора, д. 59</t>
  </si>
  <si>
    <t>г. Липецк, ул. Левобережная, д. 3</t>
  </si>
  <si>
    <t>г. Липецк, ул. Липовская, д. 3</t>
  </si>
  <si>
    <t>г. Липецк, ул. Опытная, д. 19</t>
  </si>
  <si>
    <t>г. Липецк, ул. 50 лет НЛМК, д. 13</t>
  </si>
  <si>
    <t>г. Липецк, ул. Плеханова, д. 3</t>
  </si>
  <si>
    <t>г. Липецк, пр-кт. Победы, д. 106А</t>
  </si>
  <si>
    <t>г. Липецк, проезд. Строителей, д. 14</t>
  </si>
  <si>
    <t>г. Липецк, проезд. Шишкина, д. 1а</t>
  </si>
  <si>
    <t>г. Липецк, ул. Смургиса, д. 8</t>
  </si>
  <si>
    <t>г. Липецк, ул. Советская, д. 77</t>
  </si>
  <si>
    <t>г. Липецк, ул. Ульяны Громовой, д. 7</t>
  </si>
  <si>
    <t>г. Липецк, ул. Доватора, д. 2</t>
  </si>
  <si>
    <t>г. Липецк, городок. Студенческий, д. 24</t>
  </si>
  <si>
    <t>г. Липецк, ул. Зегеля, д. 1</t>
  </si>
  <si>
    <t>г. Липецк, ул. Октябрьская, д. 1</t>
  </si>
  <si>
    <t>г. Липецк, ул. Филипченко, д. 12/2</t>
  </si>
  <si>
    <t>г. Липецк, ул. Циолковского, д. 15</t>
  </si>
  <si>
    <t>с. Частая Дубрава, ул. Молодежная, д. 6</t>
  </si>
  <si>
    <t>с. Пригородка, ул. Лесная, д. 37</t>
  </si>
  <si>
    <t>г. Чаплыгин, пер. Московский, д. 2</t>
  </si>
  <si>
    <t>г. Чаплыгин, пер. Московский, д. 4</t>
  </si>
  <si>
    <t>г. Чаплыгин, ул. Крупской, д. 40</t>
  </si>
  <si>
    <t>г. Чаплыгин, ул. Советская, д. 8А</t>
  </si>
  <si>
    <t>г. Чаплыгин, ул. Советская, д. 10</t>
  </si>
  <si>
    <t>г. Чаплыгин, ул. С.Тюленина, д. 1</t>
  </si>
  <si>
    <t>г. Чаплыгин, ул. Советская, д. 2Г</t>
  </si>
  <si>
    <t>г. Грязи, ул. Ленинская, д. 46</t>
  </si>
  <si>
    <t>г. Грязи, ул. Правды, д. 41</t>
  </si>
  <si>
    <t>г. Грязи, ул. 8 Марта, д. 9</t>
  </si>
  <si>
    <t>г. Грязи, ул. Ленинская, д. 5</t>
  </si>
  <si>
    <t>г. Грязи, ул. Марины Расковой, д. 34</t>
  </si>
  <si>
    <t>г. Грязи, ул. Коммунальная, д. 6А</t>
  </si>
  <si>
    <t>г. Грязи, ул. Марины Расковой, д. 32</t>
  </si>
  <si>
    <t>г. Данков, ул. Льва Толстого, д. 26</t>
  </si>
  <si>
    <t>г. Данков, ул. Ленина, д. 16</t>
  </si>
  <si>
    <t>г. Данков, пер. Краснова, д. 1</t>
  </si>
  <si>
    <t>г. Данков, пер. Краснова, д. 3</t>
  </si>
  <si>
    <t>г. Данков, ул. Ленина, д. 2</t>
  </si>
  <si>
    <t>г. Данков, ул. Ленина, д. 5</t>
  </si>
  <si>
    <t>с. Спешнево-Ивановское, ул. Торговая, д. 4</t>
  </si>
  <si>
    <t>с. Дубовое, ул. Лермонтова, д. 40</t>
  </si>
  <si>
    <t>п. Свх Петровский, ул. Парковая, д. 4</t>
  </si>
  <si>
    <t>с. Дубовое, ул. Лермонтова, д. 38</t>
  </si>
  <si>
    <t>с. Хворостянка, ул. Центральная, д. 93</t>
  </si>
  <si>
    <t>с. Хворостянка, ул. Школьная, д. 18</t>
  </si>
  <si>
    <t>с. Доброе, ул. Победы, д. 11</t>
  </si>
  <si>
    <t>с. Доброе, ул. М.Горького, д. 6</t>
  </si>
  <si>
    <t>с. Каликино, ул. Ленинская, д. 215</t>
  </si>
  <si>
    <t>с. Долгоруково, ул. Ленина, д. 12</t>
  </si>
  <si>
    <t>с. Долгоруково, ул. Тимирязева, д. 27</t>
  </si>
  <si>
    <t>с. Долгоруково, ул. Советская, д. 13</t>
  </si>
  <si>
    <t>с. Долгоруково, ул. Гвардейская, д. 5</t>
  </si>
  <si>
    <t>г. Елец, пер. Мельничный, д. 20</t>
  </si>
  <si>
    <t>г. Елец, ул. Соцгородок, д. 12</t>
  </si>
  <si>
    <t>г. Елец, п. Строитель, д. 15</t>
  </si>
  <si>
    <t>г. Елец, п. Строитель, д. 17</t>
  </si>
  <si>
    <t>г. Елец, ул. Пушкина, д. 114</t>
  </si>
  <si>
    <t>г. Елец, ул. Свердлова, д. 9</t>
  </si>
  <si>
    <t>г. Елец, ул. Мира, д. 134А</t>
  </si>
  <si>
    <t>г. Елец, п. Электрик, д. 9</t>
  </si>
  <si>
    <t>г. Елец, ул. Орджоникидзе, д. 8</t>
  </si>
  <si>
    <t>г. Елец, п. Электрик, д. 11</t>
  </si>
  <si>
    <t>г. Елец, п. Электрик, д. 18</t>
  </si>
  <si>
    <t>г. Елец, ул. Советская, д. 64</t>
  </si>
  <si>
    <t>г. Елец, ул. Героев, д. 19</t>
  </si>
  <si>
    <t>г. Елец, ул. Черокманова, д. 15</t>
  </si>
  <si>
    <t>г. Елец, ул. Мира, д. 4</t>
  </si>
  <si>
    <t>г. Елец, ул. Черокманова, д. 17</t>
  </si>
  <si>
    <t>п. Ключ Жизни, ул. Советская, д. 13</t>
  </si>
  <si>
    <t>г. Задонск, ул. Советская, д. 34</t>
  </si>
  <si>
    <t>г. Задонск, ул. К.Маркса, д. 127</t>
  </si>
  <si>
    <t>с. Донское, ул. Мира, д. 26А</t>
  </si>
  <si>
    <t>с. Измалково, ул. 8 Марта, д. 6</t>
  </si>
  <si>
    <t>с. Измалково, ул. Мира, д. 5</t>
  </si>
  <si>
    <t>д. Панкратовка, ул. Молодежная, д. 3</t>
  </si>
  <si>
    <t>п. Краснинский, ул. Пивзаводская, д. 3</t>
  </si>
  <si>
    <t>п. Краснинский, ул. Пивзаводская, д. 1</t>
  </si>
  <si>
    <t>г. Лебедянь, проезд. Шоссейный, д. 1А</t>
  </si>
  <si>
    <t>г. Лебедянь, ул. Машиностроителей, д. 17</t>
  </si>
  <si>
    <t>г. Лебедянь, ул. Советская, д. 82</t>
  </si>
  <si>
    <t>сл. Покрово-Казацкая, ул. 1-е Пушкари, д. 43</t>
  </si>
  <si>
    <t>п. свх Агроном, ул. Октябрьская, д. 11</t>
  </si>
  <si>
    <t>с. Троекурово, ул. Комсомольская, д. 1</t>
  </si>
  <si>
    <t>с. Троекурово, ул. Совхозная, д. 2</t>
  </si>
  <si>
    <t>г. Лебедянь, ул. Советская, д. 17</t>
  </si>
  <si>
    <t>п. Лев Толстой, ул. Первомайская 2-я, д. 27</t>
  </si>
  <si>
    <t>г. Липецк, ул. Архангельская, д. 10</t>
  </si>
  <si>
    <t>г. Липецк, ул. Балмочных С.Ф., д. 1</t>
  </si>
  <si>
    <t>г. Липецк, ул. Гагарина, д. 53</t>
  </si>
  <si>
    <t>г. Липецк, ул. Гагарина, д. 51/1</t>
  </si>
  <si>
    <t>г. Липецк, ул. Гагарина, д. 55/1</t>
  </si>
  <si>
    <t>г. Липецк, ул. Космонавтов, д. 82/2</t>
  </si>
  <si>
    <t>г. Липецк, ул. Сельскохозяйственная, д. 1</t>
  </si>
  <si>
    <t>г. Липецк, ул. Сельскохозяйственная, д. 10</t>
  </si>
  <si>
    <t>г. Липецк, ул. Сельскохозяйственная, д. 11</t>
  </si>
  <si>
    <t>г. Липецк, ул. Сельскохозяйственная, д. 2</t>
  </si>
  <si>
    <t>г. Липецк, ул. Сельскохозяйственная, д. 3</t>
  </si>
  <si>
    <t>г. Липецк, ул. Филипченко, д. 4/2</t>
  </si>
  <si>
    <t>г. Липецк, ул. Циолковского, д. 4/2</t>
  </si>
  <si>
    <t>г. Липецк, ул. 8 Марта, д. 21</t>
  </si>
  <si>
    <t>г. Липецк, ул. Балмочных С.Ф., д. 3</t>
  </si>
  <si>
    <t>г. Липецк, ул. Балмочных С.Ф., д. 5</t>
  </si>
  <si>
    <t>г. Липецк, ул. Балмочных С.Ф., д. 7</t>
  </si>
  <si>
    <t>г. Липецк, ул. Валентина Скороходова, д. 4</t>
  </si>
  <si>
    <t>г. Липецк, ул. Валентины Терешковой, д. 7/1</t>
  </si>
  <si>
    <t>г. Липецк, ул. Вермишева, д. 14</t>
  </si>
  <si>
    <t>г. Липецк, ул. Гагарина, д. 103/1</t>
  </si>
  <si>
    <t>г. Липецк, ул. Гагарина, д. 149/2</t>
  </si>
  <si>
    <t>г. Липецк, ул. Гагарина, д. 23</t>
  </si>
  <si>
    <t>г. Липецк, ул. Гагарина, д. 73/2</t>
  </si>
  <si>
    <t>г. Липецк, ул. Гагарина, д. 74А</t>
  </si>
  <si>
    <t>г. Липецк, ул. Гагарина, д. 57</t>
  </si>
  <si>
    <t>г. Липецк, ул. Звездная, д. 2/1</t>
  </si>
  <si>
    <t>г. Липецк, ул. Звездная, д. 3/2</t>
  </si>
  <si>
    <t>г. Липецк, ул. Космонавтов, д. 48/2</t>
  </si>
  <si>
    <t>г. Липецк, ул. Космонавтов, д. 42/1</t>
  </si>
  <si>
    <t>г. Липецк, ул. Космонавтов, д. 44/3</t>
  </si>
  <si>
    <t>г. Липецк, ул. Космонавтов, д. 80</t>
  </si>
  <si>
    <t>г. Липецк, ул. Космонавтов, д. 39/2</t>
  </si>
  <si>
    <t>г. Липецк, ул. Космонавтов, д. 15/2</t>
  </si>
  <si>
    <t>г. Липецк, ул. Космонавтов, д. 21</t>
  </si>
  <si>
    <t>г. Липецк, ул. М.Светлова, д. 29А</t>
  </si>
  <si>
    <t>г. Липецк, мкр. 15-й, д. 33</t>
  </si>
  <si>
    <t>г. Липецк, пер. Больничный, д. 2</t>
  </si>
  <si>
    <t>г. Липецк, пер. Больничный, д. 3</t>
  </si>
  <si>
    <t>г. Липецк, пр-кт. Мира, д. 30</t>
  </si>
  <si>
    <t>г. Липецк, пр-кт. Мира, д. 4</t>
  </si>
  <si>
    <t>г. Липецк, ул. Студеновская, д. 57</t>
  </si>
  <si>
    <t>г. Липецк, ул. Филипченко, д. 7</t>
  </si>
  <si>
    <t>г. Липецк, ул. Центральная, д. 9</t>
  </si>
  <si>
    <t>г. Липецк, ул. Центральная, д. 11</t>
  </si>
  <si>
    <t>г. Липецк, ул. Циолковского, д. 40</t>
  </si>
  <si>
    <t>г. Липецк, ул. А.Г. Стаханова, д. 8</t>
  </si>
  <si>
    <t>г. Липецк, ул. А.Г. Стаханова, д. 10</t>
  </si>
  <si>
    <t>г. Липецк, ул. А.Г. Стаханова, д. 12</t>
  </si>
  <si>
    <t>г. Липецк, б-р. Сергея Есенина, д. 14</t>
  </si>
  <si>
    <t>г. Липецк, ул. Депутатская, д. 51а</t>
  </si>
  <si>
    <t>г. Липецк, ул. Депутатская, д. 53а</t>
  </si>
  <si>
    <t>г. Липецк, ул. Депутатская, д. 54</t>
  </si>
  <si>
    <t>г. Липецк, ул. Депутатская, д. 56</t>
  </si>
  <si>
    <t>г. Липецк, ул. Депутатская, д. 53</t>
  </si>
  <si>
    <t>г. Липецк, ул. Доватора, д. 4/1</t>
  </si>
  <si>
    <t>г. Липецк, ул. З.Космодемьянской, д. 2/1</t>
  </si>
  <si>
    <t>г. Липецк, ул. Звездная, д. 4а</t>
  </si>
  <si>
    <t>г. Липецк, ул. Им. Мичурина, д. 28в</t>
  </si>
  <si>
    <t>г. Липецк, ул. Им. Мичурина, д. 38а</t>
  </si>
  <si>
    <t>г. Липецк, ул. им.Генерала Меркулова, д. 51А</t>
  </si>
  <si>
    <t>г. Липецк, ул. Имени К.Е. Ворошилова, д. 11</t>
  </si>
  <si>
    <t>г. Липецк, ул. Индустриальная, д. 10</t>
  </si>
  <si>
    <t>г. Липецк, ул. Индустриальная, д. 12</t>
  </si>
  <si>
    <t>г. Липецк, ул. Индустриальная, д. 8</t>
  </si>
  <si>
    <t>г. Липецк, ул. Катукова, д. 16</t>
  </si>
  <si>
    <t>г. Липецк, ул. Катукова, д. 18</t>
  </si>
  <si>
    <t>г. Липецк, ул. Киевская, д. 34</t>
  </si>
  <si>
    <t>г. Липецк, ул. Киевская, д. 36</t>
  </si>
  <si>
    <t>г. Липецк, ул. Космонавтов, д. 96А</t>
  </si>
  <si>
    <t>г. Липецк, ул. Неделина, д. 14</t>
  </si>
  <si>
    <t>г. Липецк, ул. Неделина, д. 30</t>
  </si>
  <si>
    <t>г. Липецк, мкр. 15-й, д. 35А</t>
  </si>
  <si>
    <t>г. Липецк, мкр. 9-й, д. 22/1</t>
  </si>
  <si>
    <t>г. Липецк, ул. Московская, д. 31</t>
  </si>
  <si>
    <t>г. Липецк, ул. Папина, д. 17Б</t>
  </si>
  <si>
    <t>г. Липецк, ул. П.И. Смородина, д. 12</t>
  </si>
  <si>
    <t>г. Липецк, пл. Торговая, д. 2</t>
  </si>
  <si>
    <t>г. Липецк, пр-кт. Победы, д. 91</t>
  </si>
  <si>
    <t>г. Липецк, проезд. Строителей, д. 18</t>
  </si>
  <si>
    <t>г. Липецк, ул. Смургиса, д. 10</t>
  </si>
  <si>
    <t>г. Липецк, ул. Смургиса, д. 3</t>
  </si>
  <si>
    <t>г. Липецк, ул. Смургиса, д. 5</t>
  </si>
  <si>
    <t>г. Липецк, ул. Смургиса, д. 7</t>
  </si>
  <si>
    <t>г. Липецк, ул. Циолковского, д. 34/5</t>
  </si>
  <si>
    <t>г. Липецк, ул. Юных Натуралистов, д. 11</t>
  </si>
  <si>
    <t>г. Липецк, ул. Юных Натуралистов, д. 13</t>
  </si>
  <si>
    <t>г. Липецк, ул. Юных Натуралистов, д. 3</t>
  </si>
  <si>
    <t>г. Липецк, ул. Юных Натуралистов, д. 9</t>
  </si>
  <si>
    <t>г. Липецк, ул. Юных Натуралистов, д. 7</t>
  </si>
  <si>
    <t>г. Липецк, ул. Юных Натуралистов, д. 5/2</t>
  </si>
  <si>
    <t>г. Липецк, ул. Я.Фабрициуса, д. 5</t>
  </si>
  <si>
    <t>г. Липецк, ул. А.Г. Стаханова, д. 44</t>
  </si>
  <si>
    <t>г. Липецк, ул. Гагарина, д. 79</t>
  </si>
  <si>
    <t>г. Липецк, ул. им. Баумана, д. 333/15</t>
  </si>
  <si>
    <t>г. Липецк, ул. Космонавтов, д. 64/2</t>
  </si>
  <si>
    <t>г. Липецк, ул. Гагарина, д. 137</t>
  </si>
  <si>
    <t>г. Липецк, ул. Гагарина, д. 147а</t>
  </si>
  <si>
    <t>г. Липецк, ул. Юношеская, д. 18</t>
  </si>
  <si>
    <t>г. Липецк, ул. Детская, д. 4б</t>
  </si>
  <si>
    <t>г. Липецк, ул. Филипченко, д. 8/3</t>
  </si>
  <si>
    <t>г. Липецк, ул. Ангарская, д. 9</t>
  </si>
  <si>
    <t>г. Липецк, ул. Ангарская, д. 23</t>
  </si>
  <si>
    <t>г. Липецк, ул. Ангарская, д. 27</t>
  </si>
  <si>
    <t>г. Липецк, ул. Неделина, д. 17</t>
  </si>
  <si>
    <t>г. Липецк, ул. Механизаторов, д. 1</t>
  </si>
  <si>
    <t>г. Липецк, ул. Циолковского, д. 14/1</t>
  </si>
  <si>
    <t>г. Липецк, ул. Советская, д. 26</t>
  </si>
  <si>
    <t>г. Липецк, ул. Советская, д. 26В</t>
  </si>
  <si>
    <t>г. Липецк, ул. Московская, д. 17</t>
  </si>
  <si>
    <t>г. Липецк, ул. Первомайская, д. 57</t>
  </si>
  <si>
    <t>г. Липецк, ул. Космонавтов, д. 19</t>
  </si>
  <si>
    <t>г. Липецк, ул. Коммунальная, д. 3</t>
  </si>
  <si>
    <t>г. Липецк, пер. Рудный, д. 17</t>
  </si>
  <si>
    <t>г. Липецк, ул. Московская, д. 21</t>
  </si>
  <si>
    <t>г. Липецк, мкр. 15-й, д. 6</t>
  </si>
  <si>
    <t>г. Липецк, ул. Максима Горького, д. 3</t>
  </si>
  <si>
    <t>г. Липецк, ул. Московская, д. 117</t>
  </si>
  <si>
    <t>г. Липецк, ул. Московская, д. 89</t>
  </si>
  <si>
    <t>г. Липецк, ул. Ударников, д. 96</t>
  </si>
  <si>
    <t>г. Липецк, ул. Валентины Терешковой, д. 38А</t>
  </si>
  <si>
    <t>г. Липецк, ул. Валентины Терешковой, д. 38Б</t>
  </si>
  <si>
    <t>г. Липецк, ул. Валентины Терешковой, д. 38В</t>
  </si>
  <si>
    <t>г. Липецк, ул. Валентины Терешковой, д. 38Г</t>
  </si>
  <si>
    <t>г. Липецк, ул. Валентины Терешковой, д. 38Д</t>
  </si>
  <si>
    <t>г. Липецк, ул. Космонавтов, д. 58/3</t>
  </si>
  <si>
    <t>г. Липецк, ул. Первомайская, д. 77В</t>
  </si>
  <si>
    <t>г. Липецк, ул. А.Г. Стаханова, д. 16а</t>
  </si>
  <si>
    <t>г. Липецк, пер. Учебный, д. 2</t>
  </si>
  <si>
    <t>г. Липецк, ул. Крылова, д. 63а</t>
  </si>
  <si>
    <t>г. Липецк, ул. Неделина, д. 29</t>
  </si>
  <si>
    <t>г. Липецк, ул. Неделина, д. 11</t>
  </si>
  <si>
    <t>г. Липецк, ул. Неделина, д. 13</t>
  </si>
  <si>
    <t>г. Липецк, ул. Монтажников, д. 5</t>
  </si>
  <si>
    <t>г. Липецк, ул. Астраханская, д. 15</t>
  </si>
  <si>
    <t>г. Липецк, ул. Валентины Терешковой, д. 22</t>
  </si>
  <si>
    <t>г. Липецк, ул. Валентины Терешковой, д. 1/1</t>
  </si>
  <si>
    <t>г. Липецк, ул. Зегеля, д. 13А</t>
  </si>
  <si>
    <t>г. Липецк, ул. Неделина, д. 61</t>
  </si>
  <si>
    <t>г. Липецк, ул. Космонавтов, д. 70/2</t>
  </si>
  <si>
    <t>г. Липецк, ул. Московская, д. 15</t>
  </si>
  <si>
    <t>г. Липецк, ул. Гагарина, д. 2</t>
  </si>
  <si>
    <t>г. Липецк, ул. Неделина, д. 55</t>
  </si>
  <si>
    <t>г. Липецк, ул. Степанищева, д. 19</t>
  </si>
  <si>
    <t>г. Липецк, ул. Валентины Терешковой, д. 27</t>
  </si>
  <si>
    <t>г. Липецк, ул. Советская, д. 27</t>
  </si>
  <si>
    <t>п. Дружба, д. 3</t>
  </si>
  <si>
    <t>с. Тербуны, ул. Дорожная, д. 13</t>
  </si>
  <si>
    <t>с. Тербуны, ул. Промышленная, д. 1</t>
  </si>
  <si>
    <t>г. Усмань, ул. Ленина, д. 42</t>
  </si>
  <si>
    <t>п. Учхоз, ул. Садовая, д. 2</t>
  </si>
  <si>
    <t>с. Хлевное, ул. Дорожная, д. 7</t>
  </si>
  <si>
    <t>г. Грязи, ул. Дубовая Роща, д. 12</t>
  </si>
  <si>
    <t>г. Грязи, ул. Правды, д. 61</t>
  </si>
  <si>
    <t>п. Газопровод, ул. Мирная, д. 10</t>
  </si>
  <si>
    <t>г. Липецк, ул. Дружбы, д. 32</t>
  </si>
  <si>
    <t>г. Липецк, ул. Желябова, д. 3</t>
  </si>
  <si>
    <t>г. Липецк, ул. Космонавтов, д. 17</t>
  </si>
  <si>
    <t>г. Липецк, ул. Космонавтов, д. 33</t>
  </si>
  <si>
    <t>г. Липецк, ул. 30 лет Октября, д. 6</t>
  </si>
  <si>
    <t>г. Липецк, ул. Октябрьская, д. 73</t>
  </si>
  <si>
    <t>г. Липецк, мкр. 9-й, д. 23</t>
  </si>
  <si>
    <t>г. Липецк, ул. Ф.Энгельса, д. 3/1</t>
  </si>
  <si>
    <t>II. Адресный перечень и характеристика многоквартирных домов, в отношении которых в 2024 году планируется проведение капитального ремонта общего имущества</t>
  </si>
  <si>
    <t>г. Липецк, ул. Тамбовская, д. 1</t>
  </si>
  <si>
    <t>г. Липецк, ул. Пушкина, д. 5</t>
  </si>
  <si>
    <t>г. Липецк, ул. Гагарина, д. 55/2</t>
  </si>
  <si>
    <t>г. Липецк, ул. Им. Семашко, д. 11</t>
  </si>
  <si>
    <t>г. Липецк, ул. Липовская, д. 44</t>
  </si>
  <si>
    <t>г. Липецк, ул. Липовская, д. 6</t>
  </si>
  <si>
    <t>г. Липецк, ул. Липовская, д. 6/2</t>
  </si>
  <si>
    <t>г. Липецк, ул. Тельмана, д. 2</t>
  </si>
  <si>
    <t>г. Липецк, ул. Кузнечная, д. 6</t>
  </si>
  <si>
    <t>г. Липецк, ул. 4-я Пятилетка, д. 7</t>
  </si>
  <si>
    <t>г. Липецк, ул. Шкатова, д. 7</t>
  </si>
  <si>
    <t>г. Липецк, ул. Гагарина, д. 8</t>
  </si>
  <si>
    <t>г. Липецк, ул. Гагарина, д. 10</t>
  </si>
  <si>
    <t>г. Липецк, ул. Желябова, д. 12</t>
  </si>
  <si>
    <t>г. Липецк, ул. Желябова, д. 12а</t>
  </si>
  <si>
    <t>г. Липецк, пл. Плеханова, д. 1Б</t>
  </si>
  <si>
    <t>г. Липецк, ул. Валентины Терешковой, д. 42</t>
  </si>
  <si>
    <t>г. Липецк, ул. Им. Семашко, д. 7/2</t>
  </si>
  <si>
    <t>г. Липецк, ул. Липовская, д. 4/3</t>
  </si>
  <si>
    <t>г. Липецк, ул. Вермишева, д. 17/1</t>
  </si>
  <si>
    <t>г. Липецк, ул. Вермишева, д. 17/2</t>
  </si>
  <si>
    <t>г. Липецк, ул. Им. Мичурина, д. 12</t>
  </si>
  <si>
    <t>г. Липецк, ул. Сельскохозяйственная, д. 26</t>
  </si>
  <si>
    <t>Итого по Становлянскому муниципальному округу:</t>
  </si>
  <si>
    <t>Итого по Добровскому муниципальному округу:</t>
  </si>
  <si>
    <t>Итого по Измалковскому муниципальному округу:</t>
  </si>
  <si>
    <t xml:space="preserve">Адресный перечень и характеристика многоквартирных домов, в отношении которых в 2024 году планируется проведение </t>
  </si>
  <si>
    <t>в отношении которых в 2024 году планируется проведение капитального ремонта общего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</si>
</sst>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"/>
    <numFmt numFmtId="165" formatCode="_-* #,##0.00_₽_-;\-* #,##0.00_₽_-;_-* &quot;-&quot;??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165" fontId="10" fillId="0" borderId="0" applyFont="0" applyFill="0" applyBorder="0" applyAlignment="0" applyProtection="0"/>
    <xf numFmtId="0" fontId="8" fillId="0" borderId="0"/>
    <xf numFmtId="0" fontId="10" fillId="0" borderId="0"/>
  </cellStyleXfs>
  <cellXfs count="9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Fill="1"/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 vertical="center" textRotation="90"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horizontal="center" wrapText="1"/>
    </xf>
    <xf numFmtId="0" fontId="12" fillId="0" borderId="0" xfId="0" applyFont="1"/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9" fillId="0" borderId="1" xfId="6" applyNumberFormat="1" applyFont="1" applyFill="1" applyBorder="1" applyAlignment="1">
      <alignment horizontal="center" vertical="center" textRotation="90" wrapText="1"/>
    </xf>
    <xf numFmtId="3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3" fillId="0" borderId="1" xfId="6" applyNumberFormat="1" applyFont="1" applyFill="1" applyBorder="1" applyAlignment="1">
      <alignment horizontal="center" vertical="center" textRotation="90" wrapText="1"/>
    </xf>
    <xf numFmtId="4" fontId="3" fillId="0" borderId="1" xfId="6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2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top" wrapText="1"/>
    </xf>
    <xf numFmtId="4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right"/>
    </xf>
    <xf numFmtId="0" fontId="12" fillId="0" borderId="0" xfId="0" applyFont="1" applyFill="1"/>
    <xf numFmtId="0" fontId="3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left" vertical="top" wrapText="1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wrapText="1"/>
    </xf>
    <xf numFmtId="3" fontId="2" fillId="0" borderId="0" xfId="0" applyNumberFormat="1" applyFont="1" applyFill="1" applyAlignment="1">
      <alignment horizontal="center" wrapText="1"/>
    </xf>
    <xf numFmtId="0" fontId="9" fillId="0" borderId="1" xfId="0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 textRotation="90" wrapText="1"/>
    </xf>
    <xf numFmtId="0" fontId="2" fillId="0" borderId="1" xfId="3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" fontId="3" fillId="0" borderId="1" xfId="6" applyNumberFormat="1" applyFont="1" applyFill="1" applyBorder="1" applyAlignment="1">
      <alignment horizontal="center" vertical="center" textRotation="90" wrapText="1"/>
    </xf>
    <xf numFmtId="4" fontId="3" fillId="0" borderId="1" xfId="6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textRotation="90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 wrapText="1"/>
    </xf>
    <xf numFmtId="4" fontId="3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right" wrapText="1"/>
    </xf>
  </cellXfs>
  <cellStyles count="9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2 2" xfId="5" xr:uid="{00000000-0005-0000-0000-000003000000}"/>
    <cellStyle name="Обычный 2 2 2" xfId="8" xr:uid="{00000000-0005-0000-0000-000004000000}"/>
    <cellStyle name="Обычный 3" xfId="1" xr:uid="{00000000-0005-0000-0000-000005000000}"/>
    <cellStyle name="Обычный 4" xfId="2" xr:uid="{00000000-0005-0000-0000-000006000000}"/>
    <cellStyle name="Обычный 5" xfId="7" xr:uid="{00000000-0005-0000-0000-000007000000}"/>
    <cellStyle name="Финансовый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2"/>
  <sheetViews>
    <sheetView tabSelected="1" view="pageBreakPreview" zoomScale="80" zoomScaleNormal="115" zoomScaleSheetLayoutView="80" workbookViewId="0">
      <selection activeCell="A313" sqref="A313:XFD699"/>
    </sheetView>
  </sheetViews>
  <sheetFormatPr defaultColWidth="9.140625" defaultRowHeight="15" x14ac:dyDescent="0.25"/>
  <cols>
    <col min="1" max="1" width="8" style="24" customWidth="1"/>
    <col min="2" max="2" width="48.5703125" style="24" customWidth="1"/>
    <col min="3" max="3" width="8.7109375" style="25" customWidth="1"/>
    <col min="4" max="4" width="8.42578125" style="25" customWidth="1"/>
    <col min="5" max="5" width="18.28515625" style="25" customWidth="1"/>
    <col min="6" max="7" width="6.42578125" style="25" customWidth="1"/>
    <col min="8" max="8" width="13.140625" style="26" customWidth="1"/>
    <col min="9" max="9" width="12.5703125" style="26" customWidth="1"/>
    <col min="10" max="10" width="12.42578125" style="27" customWidth="1"/>
    <col min="11" max="11" width="21.7109375" style="26" customWidth="1"/>
    <col min="12" max="12" width="12.140625" style="26" customWidth="1"/>
    <col min="13" max="13" width="20.85546875" style="26" customWidth="1"/>
    <col min="14" max="14" width="12.42578125" style="26" customWidth="1"/>
    <col min="15" max="15" width="18.5703125" style="26" customWidth="1"/>
    <col min="16" max="16" width="11" style="26" customWidth="1"/>
    <col min="17" max="17" width="12" style="26" customWidth="1"/>
    <col min="18" max="18" width="9.140625" style="25" customWidth="1"/>
  </cols>
  <sheetData>
    <row r="1" spans="1:18" s="20" customFormat="1" ht="25.9" customHeight="1" x14ac:dyDescent="0.4">
      <c r="A1" s="24"/>
      <c r="B1" s="78" t="s">
        <v>51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s="20" customFormat="1" ht="25.9" customHeight="1" x14ac:dyDescent="0.4">
      <c r="A2" s="24"/>
      <c r="B2" s="78" t="s">
        <v>364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s="20" customFormat="1" ht="22.5" customHeight="1" x14ac:dyDescent="0.4">
      <c r="A3" s="24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s="20" customFormat="1" ht="18.75" x14ac:dyDescent="0.25">
      <c r="A4" s="24"/>
      <c r="B4" s="24"/>
      <c r="C4" s="25"/>
      <c r="D4" s="25"/>
      <c r="E4" s="25"/>
      <c r="F4" s="25"/>
      <c r="G4" s="25"/>
      <c r="H4" s="26"/>
      <c r="I4" s="26"/>
      <c r="J4" s="27"/>
      <c r="K4" s="26"/>
      <c r="L4" s="26"/>
      <c r="M4" s="26"/>
      <c r="N4" s="26"/>
      <c r="O4" s="26"/>
      <c r="P4" s="26"/>
      <c r="Q4" s="82" t="s">
        <v>50</v>
      </c>
      <c r="R4" s="82"/>
    </row>
    <row r="5" spans="1:18" s="8" customFormat="1" ht="12.75" customHeight="1" x14ac:dyDescent="0.25">
      <c r="A5" s="70" t="s">
        <v>0</v>
      </c>
      <c r="B5" s="80" t="s">
        <v>15</v>
      </c>
      <c r="C5" s="81" t="s">
        <v>52</v>
      </c>
      <c r="D5" s="81"/>
      <c r="E5" s="72" t="s">
        <v>53</v>
      </c>
      <c r="F5" s="69" t="s">
        <v>1</v>
      </c>
      <c r="G5" s="69" t="s">
        <v>2</v>
      </c>
      <c r="H5" s="75" t="s">
        <v>54</v>
      </c>
      <c r="I5" s="75" t="s">
        <v>55</v>
      </c>
      <c r="J5" s="77" t="s">
        <v>56</v>
      </c>
      <c r="K5" s="74" t="s">
        <v>57</v>
      </c>
      <c r="L5" s="74"/>
      <c r="M5" s="74"/>
      <c r="N5" s="74"/>
      <c r="O5" s="74"/>
      <c r="P5" s="75" t="s">
        <v>58</v>
      </c>
      <c r="Q5" s="79" t="s">
        <v>59</v>
      </c>
      <c r="R5" s="71" t="s">
        <v>60</v>
      </c>
    </row>
    <row r="6" spans="1:18" s="8" customFormat="1" ht="12.75" customHeight="1" x14ac:dyDescent="0.25">
      <c r="A6" s="70"/>
      <c r="B6" s="80"/>
      <c r="C6" s="72" t="s">
        <v>61</v>
      </c>
      <c r="D6" s="69" t="s">
        <v>62</v>
      </c>
      <c r="E6" s="72"/>
      <c r="F6" s="69"/>
      <c r="G6" s="69"/>
      <c r="H6" s="76"/>
      <c r="I6" s="76"/>
      <c r="J6" s="77"/>
      <c r="K6" s="73" t="s">
        <v>63</v>
      </c>
      <c r="L6" s="74" t="s">
        <v>64</v>
      </c>
      <c r="M6" s="74"/>
      <c r="N6" s="74"/>
      <c r="O6" s="74"/>
      <c r="P6" s="75"/>
      <c r="Q6" s="79"/>
      <c r="R6" s="71"/>
    </row>
    <row r="7" spans="1:18" s="8" customFormat="1" ht="135" customHeight="1" x14ac:dyDescent="0.25">
      <c r="A7" s="70"/>
      <c r="B7" s="80"/>
      <c r="C7" s="72"/>
      <c r="D7" s="69"/>
      <c r="E7" s="72"/>
      <c r="F7" s="69"/>
      <c r="G7" s="69"/>
      <c r="H7" s="76"/>
      <c r="I7" s="76"/>
      <c r="J7" s="77"/>
      <c r="K7" s="73"/>
      <c r="L7" s="36" t="s">
        <v>65</v>
      </c>
      <c r="M7" s="28" t="s">
        <v>66</v>
      </c>
      <c r="N7" s="36" t="s">
        <v>67</v>
      </c>
      <c r="O7" s="36" t="s">
        <v>68</v>
      </c>
      <c r="P7" s="75"/>
      <c r="Q7" s="79"/>
      <c r="R7" s="71"/>
    </row>
    <row r="8" spans="1:18" s="8" customFormat="1" ht="12.75" customHeight="1" x14ac:dyDescent="0.25">
      <c r="A8" s="70"/>
      <c r="B8" s="80"/>
      <c r="C8" s="72"/>
      <c r="D8" s="69"/>
      <c r="E8" s="72"/>
      <c r="F8" s="69"/>
      <c r="G8" s="69"/>
      <c r="H8" s="38" t="s">
        <v>69</v>
      </c>
      <c r="I8" s="38" t="s">
        <v>69</v>
      </c>
      <c r="J8" s="29" t="s">
        <v>70</v>
      </c>
      <c r="K8" s="37" t="s">
        <v>38</v>
      </c>
      <c r="L8" s="37" t="s">
        <v>38</v>
      </c>
      <c r="M8" s="37" t="s">
        <v>38</v>
      </c>
      <c r="N8" s="37" t="s">
        <v>38</v>
      </c>
      <c r="O8" s="37" t="s">
        <v>38</v>
      </c>
      <c r="P8" s="38" t="s">
        <v>71</v>
      </c>
      <c r="Q8" s="38" t="s">
        <v>71</v>
      </c>
      <c r="R8" s="71"/>
    </row>
    <row r="9" spans="1:18" s="33" customFormat="1" ht="12.75" x14ac:dyDescent="0.2">
      <c r="A9" s="39">
        <v>1</v>
      </c>
      <c r="B9" s="30">
        <v>2</v>
      </c>
      <c r="C9" s="31">
        <v>3</v>
      </c>
      <c r="D9" s="32">
        <v>4</v>
      </c>
      <c r="E9" s="31">
        <v>5</v>
      </c>
      <c r="F9" s="32">
        <v>6</v>
      </c>
      <c r="G9" s="31">
        <v>7</v>
      </c>
      <c r="H9" s="32">
        <v>8</v>
      </c>
      <c r="I9" s="31">
        <v>9</v>
      </c>
      <c r="J9" s="29">
        <v>10</v>
      </c>
      <c r="K9" s="31">
        <v>11</v>
      </c>
      <c r="L9" s="32">
        <v>12</v>
      </c>
      <c r="M9" s="31">
        <v>13</v>
      </c>
      <c r="N9" s="32">
        <v>14</v>
      </c>
      <c r="O9" s="31">
        <v>15</v>
      </c>
      <c r="P9" s="32">
        <v>16</v>
      </c>
      <c r="Q9" s="31">
        <v>17</v>
      </c>
      <c r="R9" s="32">
        <v>18</v>
      </c>
    </row>
    <row r="10" spans="1:18" ht="24.95" customHeight="1" x14ac:dyDescent="0.25">
      <c r="A10" s="66" t="s">
        <v>336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8"/>
    </row>
    <row r="11" spans="1:18" ht="24.95" customHeight="1" x14ac:dyDescent="0.25">
      <c r="A11" s="41" t="s">
        <v>31</v>
      </c>
      <c r="B11" s="40"/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16">
        <f>H12+H24+H32+H38+H42+H48+H67+H70+H74+H78+H81+H90+H92+H292+H294+H296+H299+H303+H305</f>
        <v>1308924.8899999992</v>
      </c>
      <c r="I11" s="16">
        <f t="shared" ref="I11:O11" si="0">I12+I24+I32+I38+I42+I48+I67+I70+I74+I78+I81+I90+I92+I292+I294+I296+I299+I303+I305</f>
        <v>1046378.5998999999</v>
      </c>
      <c r="J11" s="34">
        <f t="shared" si="0"/>
        <v>68128</v>
      </c>
      <c r="K11" s="16">
        <f t="shared" si="0"/>
        <v>4652762769.7799997</v>
      </c>
      <c r="L11" s="16">
        <f t="shared" si="0"/>
        <v>0</v>
      </c>
      <c r="M11" s="16">
        <f t="shared" si="0"/>
        <v>1514999999.9999995</v>
      </c>
      <c r="N11" s="16">
        <f t="shared" si="0"/>
        <v>0</v>
      </c>
      <c r="O11" s="16">
        <f t="shared" si="0"/>
        <v>3137762769.7800021</v>
      </c>
      <c r="P11" s="16">
        <f t="shared" ref="P11:P66" si="1">K11/I11</f>
        <v>4446.5385379867803</v>
      </c>
      <c r="Q11" s="16">
        <f>MAX(Q12,Q24,Q32,Q38,Q42,Q48,Q67,Q70,Q74,Q78,Q81,Q90,Q92,Q292,Q294,Q296,Q299,Q303,Q305)</f>
        <v>40651.14</v>
      </c>
      <c r="R11" s="14" t="s">
        <v>46</v>
      </c>
    </row>
    <row r="12" spans="1:18" ht="24.95" customHeight="1" x14ac:dyDescent="0.25">
      <c r="A12" s="61" t="s">
        <v>16</v>
      </c>
      <c r="B12" s="43"/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16">
        <f>SUM(H13:H23)</f>
        <v>49493.15</v>
      </c>
      <c r="I12" s="16">
        <f t="shared" ref="I12:O12" si="2">SUM(I13:I23)</f>
        <v>38902.75</v>
      </c>
      <c r="J12" s="34">
        <f t="shared" si="2"/>
        <v>2059</v>
      </c>
      <c r="K12" s="16">
        <f t="shared" si="2"/>
        <v>115601526.52000001</v>
      </c>
      <c r="L12" s="16">
        <f t="shared" si="2"/>
        <v>0</v>
      </c>
      <c r="M12" s="16">
        <f t="shared" si="2"/>
        <v>39647758.100000001</v>
      </c>
      <c r="N12" s="16">
        <f t="shared" si="2"/>
        <v>0</v>
      </c>
      <c r="O12" s="16">
        <f t="shared" si="2"/>
        <v>75953768.419999987</v>
      </c>
      <c r="P12" s="16">
        <f t="shared" si="1"/>
        <v>2971.5515360739282</v>
      </c>
      <c r="Q12" s="16">
        <f>MAX(Q13:Q23)</f>
        <v>21484.14</v>
      </c>
      <c r="R12" s="14" t="s">
        <v>46</v>
      </c>
    </row>
    <row r="13" spans="1:18" ht="24.95" customHeight="1" x14ac:dyDescent="0.25">
      <c r="A13" s="4">
        <v>1</v>
      </c>
      <c r="B13" s="46" t="s">
        <v>113</v>
      </c>
      <c r="C13" s="1">
        <v>1958</v>
      </c>
      <c r="D13" s="1">
        <v>2019</v>
      </c>
      <c r="E13" s="42" t="s">
        <v>72</v>
      </c>
      <c r="F13" s="1">
        <v>2</v>
      </c>
      <c r="G13" s="1">
        <v>1</v>
      </c>
      <c r="H13" s="12">
        <v>544.79999999999995</v>
      </c>
      <c r="I13" s="12">
        <v>387.81</v>
      </c>
      <c r="J13" s="13">
        <v>27</v>
      </c>
      <c r="K13" s="12">
        <f>'прил 2'!C13</f>
        <v>4382551.830000001</v>
      </c>
      <c r="L13" s="12">
        <v>0</v>
      </c>
      <c r="M13" s="12">
        <v>0</v>
      </c>
      <c r="N13" s="12">
        <v>0</v>
      </c>
      <c r="O13" s="12">
        <f>K13-L13-M13-N13</f>
        <v>4382551.830000001</v>
      </c>
      <c r="P13" s="12">
        <f t="shared" si="1"/>
        <v>11300.770557747353</v>
      </c>
      <c r="Q13" s="12">
        <v>13360.14</v>
      </c>
      <c r="R13" s="35" t="s">
        <v>76</v>
      </c>
    </row>
    <row r="14" spans="1:18" ht="24.95" customHeight="1" x14ac:dyDescent="0.25">
      <c r="A14" s="4">
        <v>2</v>
      </c>
      <c r="B14" s="46" t="s">
        <v>114</v>
      </c>
      <c r="C14" s="1">
        <v>1963</v>
      </c>
      <c r="D14" s="1">
        <v>2008</v>
      </c>
      <c r="E14" s="42" t="s">
        <v>72</v>
      </c>
      <c r="F14" s="1">
        <v>2</v>
      </c>
      <c r="G14" s="1">
        <v>3</v>
      </c>
      <c r="H14" s="12">
        <v>1642.04</v>
      </c>
      <c r="I14" s="12">
        <v>1001.6</v>
      </c>
      <c r="J14" s="13">
        <v>47</v>
      </c>
      <c r="K14" s="12">
        <f>'прил 2'!C14</f>
        <v>17578623.57</v>
      </c>
      <c r="L14" s="12">
        <v>0</v>
      </c>
      <c r="M14" s="12">
        <v>8111261</v>
      </c>
      <c r="N14" s="12">
        <v>0</v>
      </c>
      <c r="O14" s="12">
        <f t="shared" ref="O14:O23" si="3">K14-L14-M14-N14</f>
        <v>9467362.5700000003</v>
      </c>
      <c r="P14" s="12">
        <f t="shared" si="1"/>
        <v>17550.542701677317</v>
      </c>
      <c r="Q14" s="12">
        <v>21484.14</v>
      </c>
      <c r="R14" s="35" t="s">
        <v>76</v>
      </c>
    </row>
    <row r="15" spans="1:18" ht="24.95" customHeight="1" x14ac:dyDescent="0.25">
      <c r="A15" s="4">
        <v>3</v>
      </c>
      <c r="B15" s="46" t="s">
        <v>115</v>
      </c>
      <c r="C15" s="1">
        <v>1964</v>
      </c>
      <c r="D15" s="1"/>
      <c r="E15" s="42" t="s">
        <v>72</v>
      </c>
      <c r="F15" s="1">
        <v>4</v>
      </c>
      <c r="G15" s="1">
        <v>3</v>
      </c>
      <c r="H15" s="12">
        <v>2606.16</v>
      </c>
      <c r="I15" s="12">
        <v>2029.6</v>
      </c>
      <c r="J15" s="13">
        <v>120</v>
      </c>
      <c r="K15" s="12">
        <f>'прил 2'!C15</f>
        <v>9606740.25</v>
      </c>
      <c r="L15" s="12">
        <v>0</v>
      </c>
      <c r="M15" s="12">
        <v>0</v>
      </c>
      <c r="N15" s="12">
        <v>0</v>
      </c>
      <c r="O15" s="12">
        <f t="shared" si="3"/>
        <v>9606740.25</v>
      </c>
      <c r="P15" s="12">
        <f t="shared" si="1"/>
        <v>4733.3170329128898</v>
      </c>
      <c r="Q15" s="12">
        <v>8319.14</v>
      </c>
      <c r="R15" s="35" t="s">
        <v>76</v>
      </c>
    </row>
    <row r="16" spans="1:18" ht="24.95" customHeight="1" x14ac:dyDescent="0.25">
      <c r="A16" s="4">
        <v>4</v>
      </c>
      <c r="B16" s="46" t="s">
        <v>78</v>
      </c>
      <c r="C16" s="1">
        <v>1975</v>
      </c>
      <c r="D16" s="1"/>
      <c r="E16" s="42" t="s">
        <v>72</v>
      </c>
      <c r="F16" s="1">
        <v>5</v>
      </c>
      <c r="G16" s="1">
        <v>4</v>
      </c>
      <c r="H16" s="12">
        <v>3662.7</v>
      </c>
      <c r="I16" s="12">
        <v>3307.64</v>
      </c>
      <c r="J16" s="13">
        <v>272</v>
      </c>
      <c r="K16" s="12">
        <f>'прил 2'!C16</f>
        <v>4775831.92</v>
      </c>
      <c r="L16" s="12">
        <v>0</v>
      </c>
      <c r="M16" s="12">
        <v>0</v>
      </c>
      <c r="N16" s="12">
        <v>0</v>
      </c>
      <c r="O16" s="12">
        <f t="shared" si="3"/>
        <v>4775831.92</v>
      </c>
      <c r="P16" s="12">
        <f t="shared" si="1"/>
        <v>1443.8789952957395</v>
      </c>
      <c r="Q16" s="12">
        <v>7728.04</v>
      </c>
      <c r="R16" s="35" t="s">
        <v>76</v>
      </c>
    </row>
    <row r="17" spans="1:18" ht="24.95" customHeight="1" x14ac:dyDescent="0.25">
      <c r="A17" s="4">
        <v>5</v>
      </c>
      <c r="B17" s="46" t="s">
        <v>116</v>
      </c>
      <c r="C17" s="1">
        <v>1994</v>
      </c>
      <c r="D17" s="1"/>
      <c r="E17" s="1" t="s">
        <v>73</v>
      </c>
      <c r="F17" s="1">
        <v>9</v>
      </c>
      <c r="G17" s="1">
        <v>2</v>
      </c>
      <c r="H17" s="12">
        <v>5371.8</v>
      </c>
      <c r="I17" s="12">
        <v>4223.3</v>
      </c>
      <c r="J17" s="13">
        <v>176</v>
      </c>
      <c r="K17" s="12">
        <f>'прил 2'!C17</f>
        <v>4883466.5</v>
      </c>
      <c r="L17" s="12">
        <v>0</v>
      </c>
      <c r="M17" s="12">
        <v>4868673.42</v>
      </c>
      <c r="N17" s="12">
        <v>0</v>
      </c>
      <c r="O17" s="12">
        <f t="shared" si="3"/>
        <v>14793.080000000075</v>
      </c>
      <c r="P17" s="12">
        <f t="shared" si="1"/>
        <v>1156.3153221414534</v>
      </c>
      <c r="Q17" s="12">
        <v>1538.6792318802832</v>
      </c>
      <c r="R17" s="35" t="s">
        <v>76</v>
      </c>
    </row>
    <row r="18" spans="1:18" ht="24.95" customHeight="1" x14ac:dyDescent="0.25">
      <c r="A18" s="4">
        <v>6</v>
      </c>
      <c r="B18" s="46" t="s">
        <v>117</v>
      </c>
      <c r="C18" s="1">
        <v>1994</v>
      </c>
      <c r="D18" s="1"/>
      <c r="E18" s="1" t="s">
        <v>73</v>
      </c>
      <c r="F18" s="1">
        <v>10</v>
      </c>
      <c r="G18" s="1">
        <v>4</v>
      </c>
      <c r="H18" s="12">
        <v>11676.3</v>
      </c>
      <c r="I18" s="12">
        <v>8994.86</v>
      </c>
      <c r="J18" s="13">
        <v>477</v>
      </c>
      <c r="K18" s="12">
        <f>'прил 2'!C18</f>
        <v>11152068.5</v>
      </c>
      <c r="L18" s="12">
        <v>0</v>
      </c>
      <c r="M18" s="12">
        <v>11118286.460000001</v>
      </c>
      <c r="N18" s="12">
        <v>0</v>
      </c>
      <c r="O18" s="12">
        <f t="shared" si="3"/>
        <v>33782.039999999106</v>
      </c>
      <c r="P18" s="12">
        <f t="shared" si="1"/>
        <v>1239.8268010841746</v>
      </c>
      <c r="Q18" s="12">
        <v>1239.8268010841746</v>
      </c>
      <c r="R18" s="35" t="s">
        <v>76</v>
      </c>
    </row>
    <row r="19" spans="1:18" ht="24.95" customHeight="1" x14ac:dyDescent="0.25">
      <c r="A19" s="4">
        <v>7</v>
      </c>
      <c r="B19" s="46" t="s">
        <v>118</v>
      </c>
      <c r="C19" s="1">
        <v>1995</v>
      </c>
      <c r="D19" s="1"/>
      <c r="E19" s="1" t="s">
        <v>73</v>
      </c>
      <c r="F19" s="1">
        <v>9</v>
      </c>
      <c r="G19" s="1">
        <v>2</v>
      </c>
      <c r="H19" s="12">
        <v>5497.4</v>
      </c>
      <c r="I19" s="12">
        <v>4153.3</v>
      </c>
      <c r="J19" s="13">
        <v>155</v>
      </c>
      <c r="K19" s="12">
        <f>'прил 2'!C19</f>
        <v>5753401.6399999997</v>
      </c>
      <c r="L19" s="12">
        <v>0</v>
      </c>
      <c r="M19" s="12">
        <v>5735973.2999999998</v>
      </c>
      <c r="N19" s="12">
        <v>0</v>
      </c>
      <c r="O19" s="12">
        <f t="shared" si="3"/>
        <v>17428.339999999851</v>
      </c>
      <c r="P19" s="12">
        <f t="shared" si="1"/>
        <v>1385.2603086702138</v>
      </c>
      <c r="Q19" s="12">
        <v>1958.6122360532588</v>
      </c>
      <c r="R19" s="35" t="s">
        <v>76</v>
      </c>
    </row>
    <row r="20" spans="1:18" ht="24.95" customHeight="1" x14ac:dyDescent="0.25">
      <c r="A20" s="4">
        <v>8</v>
      </c>
      <c r="B20" s="46" t="s">
        <v>119</v>
      </c>
      <c r="C20" s="1">
        <v>1995</v>
      </c>
      <c r="D20" s="1"/>
      <c r="E20" s="1" t="s">
        <v>73</v>
      </c>
      <c r="F20" s="1">
        <v>10</v>
      </c>
      <c r="G20" s="1">
        <v>3</v>
      </c>
      <c r="H20" s="12">
        <v>8782</v>
      </c>
      <c r="I20" s="12">
        <v>6639.13</v>
      </c>
      <c r="J20" s="13">
        <v>343</v>
      </c>
      <c r="K20" s="12">
        <f>'прил 2'!C20</f>
        <v>9843381.6600000001</v>
      </c>
      <c r="L20" s="12">
        <v>0</v>
      </c>
      <c r="M20" s="12">
        <v>9813563.9199999999</v>
      </c>
      <c r="N20" s="12">
        <v>0</v>
      </c>
      <c r="O20" s="12">
        <f t="shared" si="3"/>
        <v>29817.740000000224</v>
      </c>
      <c r="P20" s="12">
        <f t="shared" si="1"/>
        <v>1482.6312574087267</v>
      </c>
      <c r="Q20" s="12">
        <v>1504.5185468577961</v>
      </c>
      <c r="R20" s="35" t="s">
        <v>76</v>
      </c>
    </row>
    <row r="21" spans="1:18" ht="24.95" customHeight="1" x14ac:dyDescent="0.25">
      <c r="A21" s="4">
        <v>9</v>
      </c>
      <c r="B21" s="46" t="s">
        <v>77</v>
      </c>
      <c r="C21" s="1">
        <v>1960</v>
      </c>
      <c r="D21" s="1">
        <v>2019</v>
      </c>
      <c r="E21" s="42" t="s">
        <v>72</v>
      </c>
      <c r="F21" s="1">
        <v>3</v>
      </c>
      <c r="G21" s="1">
        <v>3</v>
      </c>
      <c r="H21" s="12">
        <v>1658.05</v>
      </c>
      <c r="I21" s="12">
        <v>1510.4</v>
      </c>
      <c r="J21" s="13">
        <v>133</v>
      </c>
      <c r="K21" s="12">
        <f>'прил 2'!C21</f>
        <v>10162607.49</v>
      </c>
      <c r="L21" s="12">
        <v>0</v>
      </c>
      <c r="M21" s="12">
        <v>0</v>
      </c>
      <c r="N21" s="12">
        <v>0</v>
      </c>
      <c r="O21" s="12">
        <f t="shared" si="3"/>
        <v>10162607.49</v>
      </c>
      <c r="P21" s="12">
        <f t="shared" si="1"/>
        <v>6728.4212725105926</v>
      </c>
      <c r="Q21" s="12">
        <v>11751.14</v>
      </c>
      <c r="R21" s="35" t="s">
        <v>76</v>
      </c>
    </row>
    <row r="22" spans="1:18" ht="24.95" customHeight="1" x14ac:dyDescent="0.25">
      <c r="A22" s="4">
        <v>10</v>
      </c>
      <c r="B22" s="6" t="s">
        <v>326</v>
      </c>
      <c r="C22" s="1">
        <v>1964</v>
      </c>
      <c r="D22" s="1"/>
      <c r="E22" s="42" t="s">
        <v>72</v>
      </c>
      <c r="F22" s="1">
        <v>4</v>
      </c>
      <c r="G22" s="1">
        <v>4</v>
      </c>
      <c r="H22" s="12">
        <v>3291.8</v>
      </c>
      <c r="I22" s="12">
        <v>2466.79</v>
      </c>
      <c r="J22" s="13">
        <v>79</v>
      </c>
      <c r="K22" s="12">
        <f>'прил 2'!C22</f>
        <v>16991625.98</v>
      </c>
      <c r="L22" s="12">
        <v>0</v>
      </c>
      <c r="M22" s="12">
        <v>0</v>
      </c>
      <c r="N22" s="12">
        <v>0</v>
      </c>
      <c r="O22" s="12">
        <f t="shared" si="3"/>
        <v>16991625.98</v>
      </c>
      <c r="P22" s="12">
        <f t="shared" si="1"/>
        <v>6888.1526112883548</v>
      </c>
      <c r="Q22" s="12">
        <v>8319.14</v>
      </c>
      <c r="R22" s="35" t="s">
        <v>76</v>
      </c>
    </row>
    <row r="23" spans="1:18" ht="24.95" customHeight="1" x14ac:dyDescent="0.25">
      <c r="A23" s="4">
        <v>11</v>
      </c>
      <c r="B23" s="6" t="s">
        <v>325</v>
      </c>
      <c r="C23" s="1">
        <v>1984</v>
      </c>
      <c r="D23" s="1"/>
      <c r="E23" s="1" t="s">
        <v>73</v>
      </c>
      <c r="F23" s="1">
        <v>5</v>
      </c>
      <c r="G23" s="1">
        <v>4</v>
      </c>
      <c r="H23" s="12">
        <v>4760.1000000000004</v>
      </c>
      <c r="I23" s="12">
        <v>4188.32</v>
      </c>
      <c r="J23" s="13">
        <v>230</v>
      </c>
      <c r="K23" s="12">
        <f>'прил 2'!C23</f>
        <v>20471227.18</v>
      </c>
      <c r="L23" s="12">
        <v>0</v>
      </c>
      <c r="M23" s="12">
        <v>0</v>
      </c>
      <c r="N23" s="12">
        <v>0</v>
      </c>
      <c r="O23" s="12">
        <f t="shared" si="3"/>
        <v>20471227.18</v>
      </c>
      <c r="P23" s="12">
        <f t="shared" si="1"/>
        <v>4887.6941542193535</v>
      </c>
      <c r="Q23" s="12">
        <v>5701</v>
      </c>
      <c r="R23" s="35" t="s">
        <v>76</v>
      </c>
    </row>
    <row r="24" spans="1:18" ht="24.95" customHeight="1" x14ac:dyDescent="0.25">
      <c r="A24" s="60" t="s">
        <v>17</v>
      </c>
      <c r="B24" s="6"/>
      <c r="C24" s="14" t="s">
        <v>46</v>
      </c>
      <c r="D24" s="14" t="s">
        <v>46</v>
      </c>
      <c r="E24" s="14" t="s">
        <v>46</v>
      </c>
      <c r="F24" s="14" t="s">
        <v>46</v>
      </c>
      <c r="G24" s="14" t="s">
        <v>46</v>
      </c>
      <c r="H24" s="16">
        <f>SUM(H25:H31)</f>
        <v>12132.5</v>
      </c>
      <c r="I24" s="16">
        <f t="shared" ref="I24:O24" si="4">SUM(I25:I31)</f>
        <v>8542.93</v>
      </c>
      <c r="J24" s="34">
        <f t="shared" si="4"/>
        <v>519</v>
      </c>
      <c r="K24" s="16">
        <f t="shared" si="4"/>
        <v>69579782.109999999</v>
      </c>
      <c r="L24" s="16">
        <f t="shared" si="4"/>
        <v>0</v>
      </c>
      <c r="M24" s="16">
        <f t="shared" si="4"/>
        <v>0</v>
      </c>
      <c r="N24" s="16">
        <f t="shared" si="4"/>
        <v>0</v>
      </c>
      <c r="O24" s="16">
        <f t="shared" si="4"/>
        <v>69579782.109999999</v>
      </c>
      <c r="P24" s="16">
        <f t="shared" si="1"/>
        <v>8144.721086325183</v>
      </c>
      <c r="Q24" s="16">
        <f>MAX(Q25:Q31)</f>
        <v>31078.14</v>
      </c>
      <c r="R24" s="14" t="s">
        <v>46</v>
      </c>
    </row>
    <row r="25" spans="1:18" ht="24.95" customHeight="1" x14ac:dyDescent="0.25">
      <c r="A25" s="4">
        <v>12</v>
      </c>
      <c r="B25" s="46" t="s">
        <v>120</v>
      </c>
      <c r="C25" s="1">
        <v>1961</v>
      </c>
      <c r="D25" s="1">
        <v>2019</v>
      </c>
      <c r="E25" s="42" t="s">
        <v>72</v>
      </c>
      <c r="F25" s="1">
        <v>2</v>
      </c>
      <c r="G25" s="1">
        <v>2</v>
      </c>
      <c r="H25" s="12">
        <v>680.4</v>
      </c>
      <c r="I25" s="12">
        <v>614.9</v>
      </c>
      <c r="J25" s="13">
        <v>43</v>
      </c>
      <c r="K25" s="12">
        <f>'прил 2'!C25</f>
        <v>5067353.5299999993</v>
      </c>
      <c r="L25" s="12">
        <v>0</v>
      </c>
      <c r="M25" s="12">
        <v>0</v>
      </c>
      <c r="N25" s="12">
        <v>0</v>
      </c>
      <c r="O25" s="12">
        <f t="shared" ref="O25:O31" si="5">K25-L25-M25-N25</f>
        <v>5067353.5299999993</v>
      </c>
      <c r="P25" s="12">
        <f t="shared" si="1"/>
        <v>8240.9392258903881</v>
      </c>
      <c r="Q25" s="12">
        <v>12267.14</v>
      </c>
      <c r="R25" s="35" t="s">
        <v>76</v>
      </c>
    </row>
    <row r="26" spans="1:18" ht="24.95" customHeight="1" x14ac:dyDescent="0.25">
      <c r="A26" s="4">
        <v>13</v>
      </c>
      <c r="B26" s="46" t="s">
        <v>121</v>
      </c>
      <c r="C26" s="1">
        <v>1961</v>
      </c>
      <c r="D26" s="1">
        <v>2019</v>
      </c>
      <c r="E26" s="42" t="s">
        <v>72</v>
      </c>
      <c r="F26" s="1">
        <v>3</v>
      </c>
      <c r="G26" s="1">
        <v>4</v>
      </c>
      <c r="H26" s="12">
        <v>2707.2</v>
      </c>
      <c r="I26" s="12">
        <v>1859.8</v>
      </c>
      <c r="J26" s="13">
        <v>68</v>
      </c>
      <c r="K26" s="12">
        <f>'прил 2'!C26</f>
        <v>7300907.4700000007</v>
      </c>
      <c r="L26" s="12">
        <v>0</v>
      </c>
      <c r="M26" s="12">
        <v>0</v>
      </c>
      <c r="N26" s="12">
        <v>0</v>
      </c>
      <c r="O26" s="12">
        <f t="shared" si="5"/>
        <v>7300907.4700000007</v>
      </c>
      <c r="P26" s="12">
        <f t="shared" si="1"/>
        <v>3925.6411818475108</v>
      </c>
      <c r="Q26" s="12">
        <v>10115.14</v>
      </c>
      <c r="R26" s="35" t="s">
        <v>76</v>
      </c>
    </row>
    <row r="27" spans="1:18" ht="24.95" customHeight="1" x14ac:dyDescent="0.25">
      <c r="A27" s="4">
        <v>14</v>
      </c>
      <c r="B27" s="46" t="s">
        <v>122</v>
      </c>
      <c r="C27" s="1">
        <v>1964</v>
      </c>
      <c r="D27" s="1">
        <v>2007</v>
      </c>
      <c r="E27" s="42" t="s">
        <v>72</v>
      </c>
      <c r="F27" s="1">
        <v>3</v>
      </c>
      <c r="G27" s="1">
        <v>2</v>
      </c>
      <c r="H27" s="12">
        <v>1414.1</v>
      </c>
      <c r="I27" s="12">
        <v>917.9</v>
      </c>
      <c r="J27" s="13">
        <v>60</v>
      </c>
      <c r="K27" s="12">
        <f>'прил 2'!C27</f>
        <v>3839065.2800000003</v>
      </c>
      <c r="L27" s="12">
        <v>0</v>
      </c>
      <c r="M27" s="12">
        <v>0</v>
      </c>
      <c r="N27" s="12">
        <v>0</v>
      </c>
      <c r="O27" s="12">
        <f t="shared" si="5"/>
        <v>3839065.2800000003</v>
      </c>
      <c r="P27" s="12">
        <f t="shared" si="1"/>
        <v>4182.4439263536333</v>
      </c>
      <c r="Q27" s="12">
        <v>14548.14</v>
      </c>
      <c r="R27" s="35" t="s">
        <v>76</v>
      </c>
    </row>
    <row r="28" spans="1:18" ht="24.95" customHeight="1" x14ac:dyDescent="0.25">
      <c r="A28" s="4">
        <v>15</v>
      </c>
      <c r="B28" s="46" t="s">
        <v>123</v>
      </c>
      <c r="C28" s="1">
        <v>1964</v>
      </c>
      <c r="D28" s="1"/>
      <c r="E28" s="42" t="s">
        <v>72</v>
      </c>
      <c r="F28" s="1">
        <v>3</v>
      </c>
      <c r="G28" s="1">
        <v>3</v>
      </c>
      <c r="H28" s="12">
        <v>1244.4000000000001</v>
      </c>
      <c r="I28" s="12">
        <v>1022</v>
      </c>
      <c r="J28" s="13">
        <v>127</v>
      </c>
      <c r="K28" s="12">
        <f>'прил 2'!C28</f>
        <v>3614690.8600000003</v>
      </c>
      <c r="L28" s="12">
        <v>0</v>
      </c>
      <c r="M28" s="12">
        <v>0</v>
      </c>
      <c r="N28" s="12">
        <v>0</v>
      </c>
      <c r="O28" s="12">
        <f t="shared" si="5"/>
        <v>3614690.8600000003</v>
      </c>
      <c r="P28" s="12">
        <f t="shared" si="1"/>
        <v>3536.8795107632095</v>
      </c>
      <c r="Q28" s="12">
        <v>14548.14</v>
      </c>
      <c r="R28" s="35" t="s">
        <v>76</v>
      </c>
    </row>
    <row r="29" spans="1:18" ht="24.95" customHeight="1" x14ac:dyDescent="0.25">
      <c r="A29" s="4">
        <v>16</v>
      </c>
      <c r="B29" s="46" t="s">
        <v>124</v>
      </c>
      <c r="C29" s="1">
        <v>1965</v>
      </c>
      <c r="D29" s="1">
        <v>2004</v>
      </c>
      <c r="E29" s="42" t="s">
        <v>72</v>
      </c>
      <c r="F29" s="1">
        <v>4</v>
      </c>
      <c r="G29" s="1">
        <v>3</v>
      </c>
      <c r="H29" s="12">
        <v>1916.7</v>
      </c>
      <c r="I29" s="12">
        <v>1075.7</v>
      </c>
      <c r="J29" s="13">
        <v>55</v>
      </c>
      <c r="K29" s="12">
        <f>'прил 2'!C29</f>
        <v>14484869.550000001</v>
      </c>
      <c r="L29" s="12">
        <v>0</v>
      </c>
      <c r="M29" s="12">
        <v>0</v>
      </c>
      <c r="N29" s="12">
        <v>0</v>
      </c>
      <c r="O29" s="12">
        <f t="shared" si="5"/>
        <v>14484869.550000001</v>
      </c>
      <c r="P29" s="12">
        <f t="shared" si="1"/>
        <v>13465.529004369248</v>
      </c>
      <c r="Q29" s="12">
        <v>31078.14</v>
      </c>
      <c r="R29" s="35" t="s">
        <v>76</v>
      </c>
    </row>
    <row r="30" spans="1:18" ht="24.95" customHeight="1" x14ac:dyDescent="0.25">
      <c r="A30" s="4">
        <v>17</v>
      </c>
      <c r="B30" s="46" t="s">
        <v>125</v>
      </c>
      <c r="C30" s="1">
        <v>1965</v>
      </c>
      <c r="D30" s="1"/>
      <c r="E30" s="42" t="s">
        <v>72</v>
      </c>
      <c r="F30" s="1">
        <v>4</v>
      </c>
      <c r="G30" s="1">
        <v>3</v>
      </c>
      <c r="H30" s="12">
        <v>3448.7</v>
      </c>
      <c r="I30" s="12">
        <v>2346.12</v>
      </c>
      <c r="J30" s="13">
        <v>104</v>
      </c>
      <c r="K30" s="12">
        <f>'прил 2'!C30</f>
        <v>26703399.800000001</v>
      </c>
      <c r="L30" s="12">
        <v>0</v>
      </c>
      <c r="M30" s="12">
        <v>0</v>
      </c>
      <c r="N30" s="12">
        <v>0</v>
      </c>
      <c r="O30" s="12">
        <f t="shared" si="5"/>
        <v>26703399.800000001</v>
      </c>
      <c r="P30" s="12">
        <f t="shared" si="1"/>
        <v>11381.941162429885</v>
      </c>
      <c r="Q30" s="12">
        <v>31078.14</v>
      </c>
      <c r="R30" s="35" t="s">
        <v>76</v>
      </c>
    </row>
    <row r="31" spans="1:18" ht="24.95" customHeight="1" x14ac:dyDescent="0.25">
      <c r="A31" s="4">
        <v>18</v>
      </c>
      <c r="B31" s="46" t="s">
        <v>126</v>
      </c>
      <c r="C31" s="1">
        <v>1972</v>
      </c>
      <c r="D31" s="1"/>
      <c r="E31" s="42" t="s">
        <v>72</v>
      </c>
      <c r="F31" s="1">
        <v>2</v>
      </c>
      <c r="G31" s="1">
        <v>2</v>
      </c>
      <c r="H31" s="12">
        <v>721</v>
      </c>
      <c r="I31" s="12">
        <v>706.51</v>
      </c>
      <c r="J31" s="13">
        <v>62</v>
      </c>
      <c r="K31" s="12">
        <f>'прил 2'!C31</f>
        <v>8569495.6199999992</v>
      </c>
      <c r="L31" s="12">
        <v>0</v>
      </c>
      <c r="M31" s="12">
        <v>0</v>
      </c>
      <c r="N31" s="12">
        <v>0</v>
      </c>
      <c r="O31" s="12">
        <f t="shared" si="5"/>
        <v>8569495.6199999992</v>
      </c>
      <c r="P31" s="12">
        <f t="shared" si="1"/>
        <v>12129.333795699989</v>
      </c>
      <c r="Q31" s="12">
        <v>27010.14</v>
      </c>
      <c r="R31" s="35" t="s">
        <v>76</v>
      </c>
    </row>
    <row r="32" spans="1:18" ht="24.95" customHeight="1" x14ac:dyDescent="0.25">
      <c r="A32" s="60" t="s">
        <v>18</v>
      </c>
      <c r="B32" s="46"/>
      <c r="C32" s="14" t="s">
        <v>46</v>
      </c>
      <c r="D32" s="14" t="s">
        <v>46</v>
      </c>
      <c r="E32" s="14" t="s">
        <v>46</v>
      </c>
      <c r="F32" s="14" t="s">
        <v>46</v>
      </c>
      <c r="G32" s="14" t="s">
        <v>46</v>
      </c>
      <c r="H32" s="16">
        <f>SUM(H33:H37)</f>
        <v>1858.5</v>
      </c>
      <c r="I32" s="16">
        <f t="shared" ref="I32:O32" si="6">SUM(I33:I37)</f>
        <v>1671.8</v>
      </c>
      <c r="J32" s="34">
        <f t="shared" si="6"/>
        <v>151</v>
      </c>
      <c r="K32" s="16">
        <f t="shared" si="6"/>
        <v>23580625.75</v>
      </c>
      <c r="L32" s="16">
        <f t="shared" si="6"/>
        <v>0</v>
      </c>
      <c r="M32" s="16">
        <f t="shared" si="6"/>
        <v>0</v>
      </c>
      <c r="N32" s="16">
        <f t="shared" si="6"/>
        <v>0</v>
      </c>
      <c r="O32" s="16">
        <f t="shared" si="6"/>
        <v>23580625.75</v>
      </c>
      <c r="P32" s="16">
        <f t="shared" si="1"/>
        <v>14104.932258643379</v>
      </c>
      <c r="Q32" s="16">
        <f>MAX(Q33:Q37)</f>
        <v>32110.14</v>
      </c>
      <c r="R32" s="14" t="s">
        <v>46</v>
      </c>
    </row>
    <row r="33" spans="1:18" ht="24.95" customHeight="1" x14ac:dyDescent="0.25">
      <c r="A33" s="4">
        <v>19</v>
      </c>
      <c r="B33" s="6" t="s">
        <v>127</v>
      </c>
      <c r="C33" s="1">
        <v>1965</v>
      </c>
      <c r="D33" s="1">
        <v>2009</v>
      </c>
      <c r="E33" s="42" t="s">
        <v>72</v>
      </c>
      <c r="F33" s="1">
        <v>2</v>
      </c>
      <c r="G33" s="1">
        <v>2</v>
      </c>
      <c r="H33" s="12">
        <v>340.4</v>
      </c>
      <c r="I33" s="12">
        <v>315.5</v>
      </c>
      <c r="J33" s="13">
        <v>31</v>
      </c>
      <c r="K33" s="12">
        <f>'прил 2'!C33</f>
        <v>6740039.9299999997</v>
      </c>
      <c r="L33" s="12">
        <v>0</v>
      </c>
      <c r="M33" s="12">
        <v>0</v>
      </c>
      <c r="N33" s="12">
        <v>0</v>
      </c>
      <c r="O33" s="12">
        <f t="shared" ref="O33:O37" si="7">K33-L33-M33-N33</f>
        <v>6740039.9299999997</v>
      </c>
      <c r="P33" s="12">
        <f t="shared" si="1"/>
        <v>21363.042567353405</v>
      </c>
      <c r="Q33" s="12">
        <v>30891.14</v>
      </c>
      <c r="R33" s="35" t="s">
        <v>76</v>
      </c>
    </row>
    <row r="34" spans="1:18" ht="24.95" customHeight="1" x14ac:dyDescent="0.25">
      <c r="A34" s="4">
        <v>20</v>
      </c>
      <c r="B34" s="6" t="s">
        <v>128</v>
      </c>
      <c r="C34" s="1">
        <v>1967</v>
      </c>
      <c r="D34" s="1">
        <v>2019</v>
      </c>
      <c r="E34" s="42" t="s">
        <v>72</v>
      </c>
      <c r="F34" s="1">
        <v>2</v>
      </c>
      <c r="G34" s="1">
        <v>1</v>
      </c>
      <c r="H34" s="12">
        <v>346.28</v>
      </c>
      <c r="I34" s="12">
        <v>314.8</v>
      </c>
      <c r="J34" s="13">
        <v>16</v>
      </c>
      <c r="K34" s="12">
        <f>'прил 2'!C34</f>
        <v>612813.71</v>
      </c>
      <c r="L34" s="12">
        <v>0</v>
      </c>
      <c r="M34" s="12">
        <v>0</v>
      </c>
      <c r="N34" s="12">
        <v>0</v>
      </c>
      <c r="O34" s="12">
        <f t="shared" si="7"/>
        <v>612813.71</v>
      </c>
      <c r="P34" s="12">
        <f t="shared" si="1"/>
        <v>1946.6763341804319</v>
      </c>
      <c r="Q34" s="12">
        <v>3471</v>
      </c>
      <c r="R34" s="35" t="s">
        <v>76</v>
      </c>
    </row>
    <row r="35" spans="1:18" ht="24.95" customHeight="1" x14ac:dyDescent="0.25">
      <c r="A35" s="4">
        <v>21</v>
      </c>
      <c r="B35" s="6" t="s">
        <v>129</v>
      </c>
      <c r="C35" s="1">
        <v>1966</v>
      </c>
      <c r="D35" s="1">
        <v>2008</v>
      </c>
      <c r="E35" s="42" t="s">
        <v>72</v>
      </c>
      <c r="F35" s="1">
        <v>2</v>
      </c>
      <c r="G35" s="1">
        <v>2</v>
      </c>
      <c r="H35" s="12">
        <v>418.44</v>
      </c>
      <c r="I35" s="12">
        <v>380.4</v>
      </c>
      <c r="J35" s="13">
        <v>40</v>
      </c>
      <c r="K35" s="12">
        <f>'прил 2'!C35</f>
        <v>4339677.3100000005</v>
      </c>
      <c r="L35" s="12">
        <v>0</v>
      </c>
      <c r="M35" s="12">
        <v>0</v>
      </c>
      <c r="N35" s="12">
        <v>0</v>
      </c>
      <c r="O35" s="12">
        <f t="shared" si="7"/>
        <v>4339677.3100000005</v>
      </c>
      <c r="P35" s="12">
        <f t="shared" si="1"/>
        <v>11408.194821240801</v>
      </c>
      <c r="Q35" s="12">
        <v>13360.14</v>
      </c>
      <c r="R35" s="35" t="s">
        <v>76</v>
      </c>
    </row>
    <row r="36" spans="1:18" ht="24.95" customHeight="1" x14ac:dyDescent="0.25">
      <c r="A36" s="4">
        <v>22</v>
      </c>
      <c r="B36" s="6" t="s">
        <v>130</v>
      </c>
      <c r="C36" s="1">
        <v>1964</v>
      </c>
      <c r="D36" s="1">
        <v>2009</v>
      </c>
      <c r="E36" s="42" t="s">
        <v>72</v>
      </c>
      <c r="F36" s="1">
        <v>2</v>
      </c>
      <c r="G36" s="1">
        <v>2</v>
      </c>
      <c r="H36" s="12">
        <v>331.2</v>
      </c>
      <c r="I36" s="12">
        <v>277.3</v>
      </c>
      <c r="J36" s="13">
        <v>31</v>
      </c>
      <c r="K36" s="12">
        <f>'прил 2'!C36</f>
        <v>5935876.2599999998</v>
      </c>
      <c r="L36" s="12">
        <v>0</v>
      </c>
      <c r="M36" s="12">
        <v>0</v>
      </c>
      <c r="N36" s="12">
        <v>0</v>
      </c>
      <c r="O36" s="12">
        <f t="shared" si="7"/>
        <v>5935876.2599999998</v>
      </c>
      <c r="P36" s="12">
        <f t="shared" si="1"/>
        <v>21405.972809231876</v>
      </c>
      <c r="Q36" s="12">
        <v>30891.14</v>
      </c>
      <c r="R36" s="35" t="s">
        <v>76</v>
      </c>
    </row>
    <row r="37" spans="1:18" ht="24.95" customHeight="1" x14ac:dyDescent="0.25">
      <c r="A37" s="4">
        <v>23</v>
      </c>
      <c r="B37" s="6" t="s">
        <v>131</v>
      </c>
      <c r="C37" s="1">
        <v>1968</v>
      </c>
      <c r="D37" s="1">
        <v>2009</v>
      </c>
      <c r="E37" s="42" t="s">
        <v>72</v>
      </c>
      <c r="F37" s="1">
        <v>2</v>
      </c>
      <c r="G37" s="1">
        <v>2</v>
      </c>
      <c r="H37" s="12">
        <v>422.18</v>
      </c>
      <c r="I37" s="12">
        <v>383.8</v>
      </c>
      <c r="J37" s="13">
        <v>33</v>
      </c>
      <c r="K37" s="12">
        <f>'прил 2'!C37</f>
        <v>5952218.54</v>
      </c>
      <c r="L37" s="12">
        <v>0</v>
      </c>
      <c r="M37" s="12">
        <v>0</v>
      </c>
      <c r="N37" s="12">
        <v>0</v>
      </c>
      <c r="O37" s="12">
        <f t="shared" si="7"/>
        <v>5952218.54</v>
      </c>
      <c r="P37" s="12">
        <f t="shared" si="1"/>
        <v>15508.646534653464</v>
      </c>
      <c r="Q37" s="12">
        <v>32110.14</v>
      </c>
      <c r="R37" s="35" t="s">
        <v>76</v>
      </c>
    </row>
    <row r="38" spans="1:18" ht="24.95" customHeight="1" x14ac:dyDescent="0.25">
      <c r="A38" s="43" t="s">
        <v>361</v>
      </c>
      <c r="B38" s="6"/>
      <c r="C38" s="14" t="s">
        <v>46</v>
      </c>
      <c r="D38" s="14" t="s">
        <v>46</v>
      </c>
      <c r="E38" s="14" t="s">
        <v>46</v>
      </c>
      <c r="F38" s="14" t="s">
        <v>46</v>
      </c>
      <c r="G38" s="14" t="s">
        <v>46</v>
      </c>
      <c r="H38" s="16">
        <f>SUM(H39:H41)</f>
        <v>2666.2</v>
      </c>
      <c r="I38" s="16">
        <f t="shared" ref="I38:O38" si="8">SUM(I39:I41)</f>
        <v>2479.4</v>
      </c>
      <c r="J38" s="34">
        <f t="shared" si="8"/>
        <v>150</v>
      </c>
      <c r="K38" s="16">
        <f t="shared" si="8"/>
        <v>38132156.93</v>
      </c>
      <c r="L38" s="16">
        <f t="shared" si="8"/>
        <v>0</v>
      </c>
      <c r="M38" s="16">
        <f t="shared" si="8"/>
        <v>0</v>
      </c>
      <c r="N38" s="16">
        <f t="shared" si="8"/>
        <v>0</v>
      </c>
      <c r="O38" s="16">
        <f t="shared" si="8"/>
        <v>38132156.93</v>
      </c>
      <c r="P38" s="16">
        <f t="shared" si="1"/>
        <v>15379.590598531902</v>
      </c>
      <c r="Q38" s="16">
        <f>MAX(Q39:Q41)</f>
        <v>27010.14</v>
      </c>
      <c r="R38" s="14" t="s">
        <v>46</v>
      </c>
    </row>
    <row r="39" spans="1:18" ht="24.95" customHeight="1" x14ac:dyDescent="0.25">
      <c r="A39" s="4">
        <v>24</v>
      </c>
      <c r="B39" s="6" t="s">
        <v>132</v>
      </c>
      <c r="C39" s="1">
        <v>1986</v>
      </c>
      <c r="D39" s="1">
        <v>2009</v>
      </c>
      <c r="E39" s="42" t="s">
        <v>72</v>
      </c>
      <c r="F39" s="1">
        <v>2</v>
      </c>
      <c r="G39" s="1">
        <v>3</v>
      </c>
      <c r="H39" s="12">
        <v>971.2</v>
      </c>
      <c r="I39" s="12">
        <v>883.5</v>
      </c>
      <c r="J39" s="13">
        <v>51</v>
      </c>
      <c r="K39" s="12">
        <f>'прил 2'!C39</f>
        <v>3756888.2800000003</v>
      </c>
      <c r="L39" s="12">
        <v>0</v>
      </c>
      <c r="M39" s="12">
        <v>0</v>
      </c>
      <c r="N39" s="12">
        <v>0</v>
      </c>
      <c r="O39" s="12">
        <f t="shared" ref="O39:O41" si="9">K39-L39-M39-N39</f>
        <v>3756888.2800000003</v>
      </c>
      <c r="P39" s="12">
        <f t="shared" si="1"/>
        <v>4252.2787549518962</v>
      </c>
      <c r="Q39" s="12">
        <v>15641.14</v>
      </c>
      <c r="R39" s="35" t="s">
        <v>76</v>
      </c>
    </row>
    <row r="40" spans="1:18" ht="24.95" customHeight="1" x14ac:dyDescent="0.25">
      <c r="A40" s="4">
        <v>25</v>
      </c>
      <c r="B40" s="6" t="s">
        <v>133</v>
      </c>
      <c r="C40" s="1">
        <v>1970</v>
      </c>
      <c r="D40" s="1"/>
      <c r="E40" s="42" t="s">
        <v>72</v>
      </c>
      <c r="F40" s="1">
        <v>2</v>
      </c>
      <c r="G40" s="1">
        <v>3</v>
      </c>
      <c r="H40" s="12">
        <v>852</v>
      </c>
      <c r="I40" s="12">
        <v>795.5</v>
      </c>
      <c r="J40" s="13">
        <v>57</v>
      </c>
      <c r="K40" s="12">
        <f>'прил 2'!C40</f>
        <v>19530921.73</v>
      </c>
      <c r="L40" s="12">
        <v>0</v>
      </c>
      <c r="M40" s="12">
        <v>0</v>
      </c>
      <c r="N40" s="12">
        <v>0</v>
      </c>
      <c r="O40" s="12">
        <f t="shared" si="9"/>
        <v>19530921.73</v>
      </c>
      <c r="P40" s="12">
        <f t="shared" si="1"/>
        <v>24551.755788812068</v>
      </c>
      <c r="Q40" s="12">
        <v>27010.14</v>
      </c>
      <c r="R40" s="35" t="s">
        <v>76</v>
      </c>
    </row>
    <row r="41" spans="1:18" ht="24.95" customHeight="1" x14ac:dyDescent="0.25">
      <c r="A41" s="4">
        <v>26</v>
      </c>
      <c r="B41" s="6" t="s">
        <v>134</v>
      </c>
      <c r="C41" s="1">
        <v>1973</v>
      </c>
      <c r="D41" s="1"/>
      <c r="E41" s="42" t="s">
        <v>72</v>
      </c>
      <c r="F41" s="1">
        <v>2</v>
      </c>
      <c r="G41" s="1">
        <v>3</v>
      </c>
      <c r="H41" s="12">
        <v>843</v>
      </c>
      <c r="I41" s="12">
        <v>800.4</v>
      </c>
      <c r="J41" s="13">
        <v>42</v>
      </c>
      <c r="K41" s="12">
        <f>'прил 2'!C41</f>
        <v>14844346.919999998</v>
      </c>
      <c r="L41" s="12">
        <v>0</v>
      </c>
      <c r="M41" s="12">
        <v>0</v>
      </c>
      <c r="N41" s="12">
        <v>0</v>
      </c>
      <c r="O41" s="12">
        <f t="shared" si="9"/>
        <v>14844346.919999998</v>
      </c>
      <c r="P41" s="12">
        <f t="shared" si="1"/>
        <v>18546.160569715139</v>
      </c>
      <c r="Q41" s="12">
        <v>26083.14</v>
      </c>
      <c r="R41" s="35" t="s">
        <v>76</v>
      </c>
    </row>
    <row r="42" spans="1:18" ht="24.95" customHeight="1" x14ac:dyDescent="0.25">
      <c r="A42" s="62" t="s">
        <v>19</v>
      </c>
      <c r="B42" s="6"/>
      <c r="C42" s="14" t="s">
        <v>46</v>
      </c>
      <c r="D42" s="14" t="s">
        <v>46</v>
      </c>
      <c r="E42" s="14" t="s">
        <v>46</v>
      </c>
      <c r="F42" s="14" t="s">
        <v>46</v>
      </c>
      <c r="G42" s="14" t="s">
        <v>46</v>
      </c>
      <c r="H42" s="16">
        <f>SUM(H43:H47)</f>
        <v>4413.97</v>
      </c>
      <c r="I42" s="16">
        <f t="shared" ref="I42:O42" si="10">SUM(I43:I47)</f>
        <v>3657</v>
      </c>
      <c r="J42" s="34">
        <f t="shared" si="10"/>
        <v>297</v>
      </c>
      <c r="K42" s="16">
        <f t="shared" si="10"/>
        <v>37648340.369999997</v>
      </c>
      <c r="L42" s="16">
        <f t="shared" si="10"/>
        <v>0</v>
      </c>
      <c r="M42" s="16">
        <f t="shared" si="10"/>
        <v>11169140.689999999</v>
      </c>
      <c r="N42" s="16">
        <f t="shared" si="10"/>
        <v>0</v>
      </c>
      <c r="O42" s="16">
        <f t="shared" si="10"/>
        <v>26479199.68</v>
      </c>
      <c r="P42" s="16">
        <f t="shared" si="1"/>
        <v>10294.870213289581</v>
      </c>
      <c r="Q42" s="16">
        <f>MAX(Q43:Q47)</f>
        <v>33620.14</v>
      </c>
      <c r="R42" s="14" t="s">
        <v>46</v>
      </c>
    </row>
    <row r="43" spans="1:18" ht="24.95" customHeight="1" x14ac:dyDescent="0.25">
      <c r="A43" s="4">
        <v>27</v>
      </c>
      <c r="B43" s="6" t="s">
        <v>135</v>
      </c>
      <c r="C43" s="1">
        <v>1972</v>
      </c>
      <c r="D43" s="1"/>
      <c r="E43" s="42" t="s">
        <v>72</v>
      </c>
      <c r="F43" s="1">
        <v>2</v>
      </c>
      <c r="G43" s="1">
        <v>1</v>
      </c>
      <c r="H43" s="12">
        <v>726</v>
      </c>
      <c r="I43" s="12">
        <v>368.3</v>
      </c>
      <c r="J43" s="13">
        <v>18</v>
      </c>
      <c r="K43" s="12">
        <f>'прил 2'!C43</f>
        <v>570256.42000000004</v>
      </c>
      <c r="L43" s="12">
        <v>0</v>
      </c>
      <c r="M43" s="12">
        <v>0</v>
      </c>
      <c r="N43" s="12">
        <v>0</v>
      </c>
      <c r="O43" s="12">
        <f t="shared" ref="O43:O47" si="11">K43-L43-M43-N43</f>
        <v>570256.42000000004</v>
      </c>
      <c r="P43" s="12">
        <f t="shared" si="1"/>
        <v>1548.3475970676079</v>
      </c>
      <c r="Q43" s="12">
        <v>4779.1400000000003</v>
      </c>
      <c r="R43" s="35" t="s">
        <v>76</v>
      </c>
    </row>
    <row r="44" spans="1:18" ht="24.95" customHeight="1" x14ac:dyDescent="0.25">
      <c r="A44" s="4">
        <v>28</v>
      </c>
      <c r="B44" s="6" t="s">
        <v>136</v>
      </c>
      <c r="C44" s="1">
        <v>1974</v>
      </c>
      <c r="D44" s="1">
        <v>2017</v>
      </c>
      <c r="E44" s="42" t="s">
        <v>72</v>
      </c>
      <c r="F44" s="1">
        <v>2</v>
      </c>
      <c r="G44" s="1">
        <v>2</v>
      </c>
      <c r="H44" s="12">
        <v>809.27</v>
      </c>
      <c r="I44" s="12">
        <v>735.7</v>
      </c>
      <c r="J44" s="13">
        <v>66</v>
      </c>
      <c r="K44" s="12">
        <f>'прил 2'!C44</f>
        <v>6570011.6600000001</v>
      </c>
      <c r="L44" s="12">
        <v>0</v>
      </c>
      <c r="M44" s="12">
        <v>0</v>
      </c>
      <c r="N44" s="12">
        <v>0</v>
      </c>
      <c r="O44" s="12">
        <f t="shared" si="11"/>
        <v>6570011.6600000001</v>
      </c>
      <c r="P44" s="12">
        <f t="shared" si="1"/>
        <v>8930.286339540573</v>
      </c>
      <c r="Q44" s="12">
        <v>13360.14</v>
      </c>
      <c r="R44" s="35" t="s">
        <v>76</v>
      </c>
    </row>
    <row r="45" spans="1:18" ht="24.95" customHeight="1" x14ac:dyDescent="0.25">
      <c r="A45" s="4">
        <v>29</v>
      </c>
      <c r="B45" s="6" t="s">
        <v>137</v>
      </c>
      <c r="C45" s="1">
        <v>1987</v>
      </c>
      <c r="D45" s="1"/>
      <c r="E45" s="42" t="s">
        <v>72</v>
      </c>
      <c r="F45" s="1">
        <v>2</v>
      </c>
      <c r="G45" s="1">
        <v>3</v>
      </c>
      <c r="H45" s="12">
        <v>908.9</v>
      </c>
      <c r="I45" s="12">
        <v>850</v>
      </c>
      <c r="J45" s="13">
        <v>56</v>
      </c>
      <c r="K45" s="12">
        <f>'прил 2'!C45</f>
        <v>25231378.879999999</v>
      </c>
      <c r="L45" s="12">
        <v>0</v>
      </c>
      <c r="M45" s="12">
        <v>11169140.689999999</v>
      </c>
      <c r="N45" s="12">
        <v>0</v>
      </c>
      <c r="O45" s="12">
        <f t="shared" si="11"/>
        <v>14062238.189999999</v>
      </c>
      <c r="P45" s="12">
        <f t="shared" si="1"/>
        <v>29683.975152941177</v>
      </c>
      <c r="Q45" s="12">
        <v>33620.14</v>
      </c>
      <c r="R45" s="35" t="s">
        <v>76</v>
      </c>
    </row>
    <row r="46" spans="1:18" ht="24.95" customHeight="1" x14ac:dyDescent="0.25">
      <c r="A46" s="4">
        <v>30</v>
      </c>
      <c r="B46" s="6" t="s">
        <v>138</v>
      </c>
      <c r="C46" s="1">
        <v>1972</v>
      </c>
      <c r="D46" s="1">
        <v>2009</v>
      </c>
      <c r="E46" s="42" t="s">
        <v>72</v>
      </c>
      <c r="F46" s="1">
        <v>2</v>
      </c>
      <c r="G46" s="1">
        <v>3</v>
      </c>
      <c r="H46" s="12">
        <v>943.8</v>
      </c>
      <c r="I46" s="12">
        <v>858</v>
      </c>
      <c r="J46" s="13">
        <v>52</v>
      </c>
      <c r="K46" s="12">
        <f>'прил 2'!C46</f>
        <v>4717191</v>
      </c>
      <c r="L46" s="12">
        <v>0</v>
      </c>
      <c r="M46" s="12">
        <v>0</v>
      </c>
      <c r="N46" s="12">
        <v>0</v>
      </c>
      <c r="O46" s="12">
        <f t="shared" si="11"/>
        <v>4717191</v>
      </c>
      <c r="P46" s="12">
        <f t="shared" si="1"/>
        <v>5497.8916083916083</v>
      </c>
      <c r="Q46" s="12">
        <v>12462</v>
      </c>
      <c r="R46" s="35" t="s">
        <v>76</v>
      </c>
    </row>
    <row r="47" spans="1:18" ht="24.95" customHeight="1" x14ac:dyDescent="0.25">
      <c r="A47" s="4">
        <v>31</v>
      </c>
      <c r="B47" s="6" t="s">
        <v>79</v>
      </c>
      <c r="C47" s="1">
        <v>1980</v>
      </c>
      <c r="D47" s="1"/>
      <c r="E47" s="42" t="s">
        <v>72</v>
      </c>
      <c r="F47" s="1">
        <v>2</v>
      </c>
      <c r="G47" s="1">
        <v>3</v>
      </c>
      <c r="H47" s="12">
        <v>1026</v>
      </c>
      <c r="I47" s="12">
        <v>845</v>
      </c>
      <c r="J47" s="13">
        <v>105</v>
      </c>
      <c r="K47" s="12">
        <f>'прил 2'!C47</f>
        <v>559502.40999999992</v>
      </c>
      <c r="L47" s="12">
        <v>0</v>
      </c>
      <c r="M47" s="12">
        <v>0</v>
      </c>
      <c r="N47" s="12">
        <v>0</v>
      </c>
      <c r="O47" s="12">
        <f t="shared" si="11"/>
        <v>559502.40999999992</v>
      </c>
      <c r="P47" s="12">
        <f t="shared" si="1"/>
        <v>662.13302958579868</v>
      </c>
      <c r="Q47" s="12">
        <v>1825.1399999999999</v>
      </c>
      <c r="R47" s="35" t="s">
        <v>76</v>
      </c>
    </row>
    <row r="48" spans="1:18" ht="24.95" customHeight="1" x14ac:dyDescent="0.25">
      <c r="A48" s="60" t="s">
        <v>20</v>
      </c>
      <c r="B48" s="6"/>
      <c r="C48" s="14" t="s">
        <v>46</v>
      </c>
      <c r="D48" s="14" t="s">
        <v>46</v>
      </c>
      <c r="E48" s="14" t="s">
        <v>46</v>
      </c>
      <c r="F48" s="14" t="s">
        <v>46</v>
      </c>
      <c r="G48" s="14" t="s">
        <v>46</v>
      </c>
      <c r="H48" s="16">
        <f>SUM(H49:H66)</f>
        <v>43515.75</v>
      </c>
      <c r="I48" s="16">
        <f t="shared" ref="I48:O48" si="12">SUM(I49:I66)</f>
        <v>37916.759999999995</v>
      </c>
      <c r="J48" s="34">
        <f t="shared" si="12"/>
        <v>1909</v>
      </c>
      <c r="K48" s="16">
        <f t="shared" si="12"/>
        <v>163391581.81</v>
      </c>
      <c r="L48" s="16">
        <f t="shared" si="12"/>
        <v>0</v>
      </c>
      <c r="M48" s="16">
        <f t="shared" si="12"/>
        <v>27116176.530000001</v>
      </c>
      <c r="N48" s="16">
        <f t="shared" si="12"/>
        <v>0</v>
      </c>
      <c r="O48" s="16">
        <f t="shared" si="12"/>
        <v>136275405.28</v>
      </c>
      <c r="P48" s="16">
        <f t="shared" si="1"/>
        <v>4309.2179239470888</v>
      </c>
      <c r="Q48" s="16">
        <f>MAX(Q49:Q66)</f>
        <v>37091.14</v>
      </c>
      <c r="R48" s="14" t="s">
        <v>46</v>
      </c>
    </row>
    <row r="49" spans="1:18" ht="24.95" customHeight="1" x14ac:dyDescent="0.25">
      <c r="A49" s="4">
        <v>32</v>
      </c>
      <c r="B49" s="6" t="s">
        <v>139</v>
      </c>
      <c r="C49" s="1">
        <v>1938</v>
      </c>
      <c r="D49" s="1">
        <v>2009</v>
      </c>
      <c r="E49" s="42" t="s">
        <v>72</v>
      </c>
      <c r="F49" s="1">
        <v>2</v>
      </c>
      <c r="G49" s="1">
        <v>3</v>
      </c>
      <c r="H49" s="12">
        <v>949</v>
      </c>
      <c r="I49" s="12">
        <v>757.2</v>
      </c>
      <c r="J49" s="13">
        <v>51</v>
      </c>
      <c r="K49" s="12">
        <f>'прил 2'!C49</f>
        <v>2953112.0100000002</v>
      </c>
      <c r="L49" s="12">
        <v>0</v>
      </c>
      <c r="M49" s="12">
        <v>0</v>
      </c>
      <c r="N49" s="12">
        <v>0</v>
      </c>
      <c r="O49" s="12">
        <f t="shared" ref="O49:O66" si="13">K49-L49-M49-N49</f>
        <v>2953112.0100000002</v>
      </c>
      <c r="P49" s="12">
        <f t="shared" si="1"/>
        <v>3900.0422741679872</v>
      </c>
      <c r="Q49" s="12">
        <v>8601.14</v>
      </c>
      <c r="R49" s="35" t="s">
        <v>76</v>
      </c>
    </row>
    <row r="50" spans="1:18" ht="24.95" customHeight="1" x14ac:dyDescent="0.25">
      <c r="A50" s="4">
        <v>33</v>
      </c>
      <c r="B50" s="6" t="s">
        <v>140</v>
      </c>
      <c r="C50" s="1">
        <v>1938</v>
      </c>
      <c r="D50" s="1"/>
      <c r="E50" s="42" t="s">
        <v>72</v>
      </c>
      <c r="F50" s="1">
        <v>2</v>
      </c>
      <c r="G50" s="1">
        <v>2</v>
      </c>
      <c r="H50" s="12">
        <v>464.21</v>
      </c>
      <c r="I50" s="12">
        <v>426.8</v>
      </c>
      <c r="J50" s="13">
        <v>22</v>
      </c>
      <c r="K50" s="12">
        <f>'прил 2'!C50</f>
        <v>9426834.4500000011</v>
      </c>
      <c r="L50" s="12">
        <v>0</v>
      </c>
      <c r="M50" s="12">
        <v>0</v>
      </c>
      <c r="N50" s="12">
        <v>0</v>
      </c>
      <c r="O50" s="12">
        <f t="shared" si="13"/>
        <v>9426834.4500000011</v>
      </c>
      <c r="P50" s="12">
        <f t="shared" si="1"/>
        <v>22087.240979381444</v>
      </c>
      <c r="Q50" s="12">
        <v>26083.14</v>
      </c>
      <c r="R50" s="35" t="s">
        <v>76</v>
      </c>
    </row>
    <row r="51" spans="1:18" ht="24.95" customHeight="1" x14ac:dyDescent="0.25">
      <c r="A51" s="4">
        <v>34</v>
      </c>
      <c r="B51" s="6" t="s">
        <v>141</v>
      </c>
      <c r="C51" s="1">
        <v>1960</v>
      </c>
      <c r="D51" s="1">
        <v>2009</v>
      </c>
      <c r="E51" s="42" t="s">
        <v>72</v>
      </c>
      <c r="F51" s="1">
        <v>2</v>
      </c>
      <c r="G51" s="1">
        <v>1</v>
      </c>
      <c r="H51" s="12">
        <v>520</v>
      </c>
      <c r="I51" s="12">
        <v>516.4</v>
      </c>
      <c r="J51" s="13">
        <v>20</v>
      </c>
      <c r="K51" s="12">
        <f>'прил 2'!C51</f>
        <v>9159429.5999999996</v>
      </c>
      <c r="L51" s="12">
        <v>0</v>
      </c>
      <c r="M51" s="12">
        <v>0</v>
      </c>
      <c r="N51" s="12">
        <v>0</v>
      </c>
      <c r="O51" s="12">
        <f t="shared" si="13"/>
        <v>9159429.5999999996</v>
      </c>
      <c r="P51" s="12">
        <f t="shared" si="1"/>
        <v>17737.082881487218</v>
      </c>
      <c r="Q51" s="12">
        <v>36770.14</v>
      </c>
      <c r="R51" s="35" t="s">
        <v>76</v>
      </c>
    </row>
    <row r="52" spans="1:18" ht="24.95" customHeight="1" x14ac:dyDescent="0.25">
      <c r="A52" s="4">
        <v>35</v>
      </c>
      <c r="B52" s="6" t="s">
        <v>142</v>
      </c>
      <c r="C52" s="1">
        <v>1960</v>
      </c>
      <c r="D52" s="1">
        <v>2009</v>
      </c>
      <c r="E52" s="42" t="s">
        <v>72</v>
      </c>
      <c r="F52" s="1">
        <v>2</v>
      </c>
      <c r="G52" s="1">
        <v>1</v>
      </c>
      <c r="H52" s="12">
        <v>500.1</v>
      </c>
      <c r="I52" s="12">
        <v>498</v>
      </c>
      <c r="J52" s="13">
        <v>14</v>
      </c>
      <c r="K52" s="12">
        <f>'прил 2'!C52</f>
        <v>5196274.1000000006</v>
      </c>
      <c r="L52" s="12">
        <v>0</v>
      </c>
      <c r="M52" s="12">
        <v>0</v>
      </c>
      <c r="N52" s="12">
        <v>0</v>
      </c>
      <c r="O52" s="12">
        <f t="shared" si="13"/>
        <v>5196274.1000000006</v>
      </c>
      <c r="P52" s="12">
        <f t="shared" si="1"/>
        <v>10434.285341365463</v>
      </c>
      <c r="Q52" s="12">
        <v>25401.14</v>
      </c>
      <c r="R52" s="35" t="s">
        <v>76</v>
      </c>
    </row>
    <row r="53" spans="1:18" ht="24.95" customHeight="1" x14ac:dyDescent="0.25">
      <c r="A53" s="4">
        <v>36</v>
      </c>
      <c r="B53" s="6" t="s">
        <v>143</v>
      </c>
      <c r="C53" s="1">
        <v>1988</v>
      </c>
      <c r="D53" s="1"/>
      <c r="E53" s="42" t="s">
        <v>72</v>
      </c>
      <c r="F53" s="1">
        <v>3</v>
      </c>
      <c r="G53" s="1">
        <v>2</v>
      </c>
      <c r="H53" s="12">
        <v>1143.0999999999999</v>
      </c>
      <c r="I53" s="12">
        <v>1060.3</v>
      </c>
      <c r="J53" s="13">
        <v>59</v>
      </c>
      <c r="K53" s="12">
        <f>'прил 2'!C53</f>
        <v>6874338.6200000001</v>
      </c>
      <c r="L53" s="12">
        <v>0</v>
      </c>
      <c r="M53" s="12">
        <v>0</v>
      </c>
      <c r="N53" s="12">
        <v>0</v>
      </c>
      <c r="O53" s="12">
        <f t="shared" si="13"/>
        <v>6874338.6200000001</v>
      </c>
      <c r="P53" s="12">
        <f t="shared" si="1"/>
        <v>6483.3901914552489</v>
      </c>
      <c r="Q53" s="12">
        <v>13360.14</v>
      </c>
      <c r="R53" s="35" t="s">
        <v>76</v>
      </c>
    </row>
    <row r="54" spans="1:18" ht="24.95" customHeight="1" x14ac:dyDescent="0.25">
      <c r="A54" s="4">
        <v>37</v>
      </c>
      <c r="B54" s="6" t="s">
        <v>144</v>
      </c>
      <c r="C54" s="1">
        <v>1956</v>
      </c>
      <c r="D54" s="1">
        <v>2017</v>
      </c>
      <c r="E54" s="42" t="s">
        <v>72</v>
      </c>
      <c r="F54" s="1">
        <v>3</v>
      </c>
      <c r="G54" s="1">
        <v>2</v>
      </c>
      <c r="H54" s="12">
        <v>935</v>
      </c>
      <c r="I54" s="12">
        <v>918.67</v>
      </c>
      <c r="J54" s="13">
        <v>48</v>
      </c>
      <c r="K54" s="12">
        <f>'прил 2'!C54</f>
        <v>709396.57000000007</v>
      </c>
      <c r="L54" s="12">
        <v>0</v>
      </c>
      <c r="M54" s="12">
        <v>0</v>
      </c>
      <c r="N54" s="12">
        <v>0</v>
      </c>
      <c r="O54" s="12">
        <f t="shared" si="13"/>
        <v>709396.57000000007</v>
      </c>
      <c r="P54" s="12">
        <f t="shared" si="1"/>
        <v>772.19956023381633</v>
      </c>
      <c r="Q54" s="12">
        <v>2408.14</v>
      </c>
      <c r="R54" s="35" t="s">
        <v>76</v>
      </c>
    </row>
    <row r="55" spans="1:18" ht="24.95" customHeight="1" x14ac:dyDescent="0.25">
      <c r="A55" s="4">
        <v>38</v>
      </c>
      <c r="B55" s="6" t="s">
        <v>145</v>
      </c>
      <c r="C55" s="1">
        <v>1957</v>
      </c>
      <c r="D55" s="1">
        <v>2009</v>
      </c>
      <c r="E55" s="42" t="s">
        <v>72</v>
      </c>
      <c r="F55" s="1">
        <v>2</v>
      </c>
      <c r="G55" s="1">
        <v>1</v>
      </c>
      <c r="H55" s="12">
        <v>381</v>
      </c>
      <c r="I55" s="12">
        <v>379.3</v>
      </c>
      <c r="J55" s="13">
        <v>17</v>
      </c>
      <c r="K55" s="12">
        <f>'прил 2'!C55</f>
        <v>9876793.2500000019</v>
      </c>
      <c r="L55" s="12">
        <v>0</v>
      </c>
      <c r="M55" s="12">
        <v>0</v>
      </c>
      <c r="N55" s="12">
        <v>0</v>
      </c>
      <c r="O55" s="12">
        <f t="shared" si="13"/>
        <v>9876793.2500000019</v>
      </c>
      <c r="P55" s="12">
        <f t="shared" si="1"/>
        <v>26039.528737147382</v>
      </c>
      <c r="Q55" s="12">
        <v>32527.14</v>
      </c>
      <c r="R55" s="35" t="s">
        <v>76</v>
      </c>
    </row>
    <row r="56" spans="1:18" ht="24.95" customHeight="1" x14ac:dyDescent="0.25">
      <c r="A56" s="4">
        <v>39</v>
      </c>
      <c r="B56" s="6" t="s">
        <v>146</v>
      </c>
      <c r="C56" s="1">
        <v>1957</v>
      </c>
      <c r="D56" s="1">
        <v>2009</v>
      </c>
      <c r="E56" s="42" t="s">
        <v>72</v>
      </c>
      <c r="F56" s="1">
        <v>2</v>
      </c>
      <c r="G56" s="1">
        <v>2</v>
      </c>
      <c r="H56" s="12">
        <v>496</v>
      </c>
      <c r="I56" s="12">
        <v>413.5</v>
      </c>
      <c r="J56" s="13">
        <v>25</v>
      </c>
      <c r="K56" s="12">
        <f>'прил 2'!C56</f>
        <v>639778.69999999995</v>
      </c>
      <c r="L56" s="12">
        <v>0</v>
      </c>
      <c r="M56" s="12">
        <v>0</v>
      </c>
      <c r="N56" s="12">
        <v>0</v>
      </c>
      <c r="O56" s="12">
        <f t="shared" si="13"/>
        <v>639778.69999999995</v>
      </c>
      <c r="P56" s="12">
        <f t="shared" si="1"/>
        <v>1547.2278113663845</v>
      </c>
      <c r="Q56" s="12">
        <v>3627.14</v>
      </c>
      <c r="R56" s="35" t="s">
        <v>76</v>
      </c>
    </row>
    <row r="57" spans="1:18" ht="24.95" customHeight="1" x14ac:dyDescent="0.25">
      <c r="A57" s="4">
        <v>40</v>
      </c>
      <c r="B57" s="6" t="s">
        <v>81</v>
      </c>
      <c r="C57" s="42" t="s">
        <v>3</v>
      </c>
      <c r="D57" s="1"/>
      <c r="E57" s="42" t="s">
        <v>72</v>
      </c>
      <c r="F57" s="1">
        <v>4</v>
      </c>
      <c r="G57" s="1">
        <v>2</v>
      </c>
      <c r="H57" s="12">
        <v>1788.43</v>
      </c>
      <c r="I57" s="12">
        <v>1646.2</v>
      </c>
      <c r="J57" s="13">
        <v>27</v>
      </c>
      <c r="K57" s="12">
        <f>'прил 2'!C57</f>
        <v>3966864.43</v>
      </c>
      <c r="L57" s="12">
        <v>0</v>
      </c>
      <c r="M57" s="12">
        <v>0</v>
      </c>
      <c r="N57" s="12">
        <v>0</v>
      </c>
      <c r="O57" s="12">
        <f t="shared" si="13"/>
        <v>3966864.43</v>
      </c>
      <c r="P57" s="12">
        <f t="shared" si="1"/>
        <v>2409.7098955169481</v>
      </c>
      <c r="Q57" s="12">
        <v>9403.14</v>
      </c>
      <c r="R57" s="35" t="s">
        <v>76</v>
      </c>
    </row>
    <row r="58" spans="1:18" ht="24.95" customHeight="1" x14ac:dyDescent="0.25">
      <c r="A58" s="4">
        <v>41</v>
      </c>
      <c r="B58" s="6" t="s">
        <v>147</v>
      </c>
      <c r="C58" s="1">
        <v>1958</v>
      </c>
      <c r="D58" s="1">
        <v>2009</v>
      </c>
      <c r="E58" s="42" t="s">
        <v>72</v>
      </c>
      <c r="F58" s="1">
        <v>5</v>
      </c>
      <c r="G58" s="1">
        <v>2</v>
      </c>
      <c r="H58" s="12">
        <v>2900.81</v>
      </c>
      <c r="I58" s="12">
        <v>2766.02</v>
      </c>
      <c r="J58" s="13">
        <v>156</v>
      </c>
      <c r="K58" s="12">
        <f>'прил 2'!C58</f>
        <v>21303111.009999998</v>
      </c>
      <c r="L58" s="12">
        <v>0</v>
      </c>
      <c r="M58" s="12">
        <v>0</v>
      </c>
      <c r="N58" s="12">
        <v>0</v>
      </c>
      <c r="O58" s="12">
        <f t="shared" si="13"/>
        <v>21303111.009999998</v>
      </c>
      <c r="P58" s="12">
        <f t="shared" si="1"/>
        <v>7701.7198031829121</v>
      </c>
      <c r="Q58" s="12">
        <v>30748.14</v>
      </c>
      <c r="R58" s="35" t="s">
        <v>76</v>
      </c>
    </row>
    <row r="59" spans="1:18" ht="24.95" customHeight="1" x14ac:dyDescent="0.25">
      <c r="A59" s="4">
        <v>42</v>
      </c>
      <c r="B59" s="6" t="s">
        <v>148</v>
      </c>
      <c r="C59" s="1">
        <v>1960</v>
      </c>
      <c r="D59" s="1">
        <v>2008</v>
      </c>
      <c r="E59" s="42" t="s">
        <v>72</v>
      </c>
      <c r="F59" s="1">
        <v>2</v>
      </c>
      <c r="G59" s="1">
        <v>1</v>
      </c>
      <c r="H59" s="12">
        <v>571</v>
      </c>
      <c r="I59" s="12">
        <v>527.46</v>
      </c>
      <c r="J59" s="13">
        <v>38</v>
      </c>
      <c r="K59" s="12">
        <f>'прил 2'!C59</f>
        <v>3434065.73</v>
      </c>
      <c r="L59" s="12">
        <v>0</v>
      </c>
      <c r="M59" s="12">
        <v>0</v>
      </c>
      <c r="N59" s="12">
        <v>0</v>
      </c>
      <c r="O59" s="12">
        <f t="shared" si="13"/>
        <v>3434065.73</v>
      </c>
      <c r="P59" s="12">
        <f t="shared" si="1"/>
        <v>6510.57090585068</v>
      </c>
      <c r="Q59" s="12">
        <v>15632.14</v>
      </c>
      <c r="R59" s="35" t="s">
        <v>76</v>
      </c>
    </row>
    <row r="60" spans="1:18" ht="24.95" customHeight="1" x14ac:dyDescent="0.25">
      <c r="A60" s="4">
        <v>43</v>
      </c>
      <c r="B60" s="6" t="s">
        <v>149</v>
      </c>
      <c r="C60" s="1">
        <v>1960</v>
      </c>
      <c r="D60" s="1">
        <v>2008</v>
      </c>
      <c r="E60" s="42" t="s">
        <v>72</v>
      </c>
      <c r="F60" s="1">
        <v>2</v>
      </c>
      <c r="G60" s="1">
        <v>1</v>
      </c>
      <c r="H60" s="12">
        <v>555</v>
      </c>
      <c r="I60" s="12">
        <v>450.6</v>
      </c>
      <c r="J60" s="13">
        <v>42</v>
      </c>
      <c r="K60" s="12">
        <f>'прил 2'!C60</f>
        <v>2933662.85</v>
      </c>
      <c r="L60" s="12">
        <v>0</v>
      </c>
      <c r="M60" s="12">
        <v>0</v>
      </c>
      <c r="N60" s="12">
        <v>0</v>
      </c>
      <c r="O60" s="12">
        <f t="shared" si="13"/>
        <v>2933662.85</v>
      </c>
      <c r="P60" s="12">
        <f t="shared" si="1"/>
        <v>6510.5700177541057</v>
      </c>
      <c r="Q60" s="12">
        <v>15632.14</v>
      </c>
      <c r="R60" s="35" t="s">
        <v>76</v>
      </c>
    </row>
    <row r="61" spans="1:18" ht="24.95" customHeight="1" x14ac:dyDescent="0.25">
      <c r="A61" s="4">
        <v>44</v>
      </c>
      <c r="B61" s="6" t="s">
        <v>150</v>
      </c>
      <c r="C61" s="1">
        <v>1960</v>
      </c>
      <c r="D61" s="1"/>
      <c r="E61" s="42" t="s">
        <v>72</v>
      </c>
      <c r="F61" s="1">
        <v>3</v>
      </c>
      <c r="G61" s="1">
        <v>3</v>
      </c>
      <c r="H61" s="12">
        <v>1652.53</v>
      </c>
      <c r="I61" s="12">
        <v>1502.3</v>
      </c>
      <c r="J61" s="13">
        <v>53</v>
      </c>
      <c r="K61" s="12">
        <f>'прил 2'!C61</f>
        <v>17560471.550000001</v>
      </c>
      <c r="L61" s="12">
        <v>0</v>
      </c>
      <c r="M61" s="12">
        <v>0</v>
      </c>
      <c r="N61" s="12">
        <v>0</v>
      </c>
      <c r="O61" s="12">
        <f t="shared" si="13"/>
        <v>17560471.550000001</v>
      </c>
      <c r="P61" s="12">
        <f t="shared" si="1"/>
        <v>11689.057811355922</v>
      </c>
      <c r="Q61" s="12">
        <v>28646.14</v>
      </c>
      <c r="R61" s="35" t="s">
        <v>76</v>
      </c>
    </row>
    <row r="62" spans="1:18" ht="24.95" customHeight="1" x14ac:dyDescent="0.25">
      <c r="A62" s="4">
        <v>45</v>
      </c>
      <c r="B62" s="6" t="s">
        <v>151</v>
      </c>
      <c r="C62" s="1">
        <v>1994</v>
      </c>
      <c r="D62" s="1"/>
      <c r="E62" s="42" t="s">
        <v>72</v>
      </c>
      <c r="F62" s="1">
        <v>9</v>
      </c>
      <c r="G62" s="1">
        <v>1</v>
      </c>
      <c r="H62" s="12">
        <v>4131.38</v>
      </c>
      <c r="I62" s="12">
        <v>3786.6</v>
      </c>
      <c r="J62" s="13">
        <v>203</v>
      </c>
      <c r="K62" s="12">
        <f>'прил 2'!C62</f>
        <v>2441733.2400000002</v>
      </c>
      <c r="L62" s="12">
        <v>0</v>
      </c>
      <c r="M62" s="12">
        <v>2434336.7000000002</v>
      </c>
      <c r="N62" s="12">
        <v>0</v>
      </c>
      <c r="O62" s="12">
        <f t="shared" si="13"/>
        <v>7396.5400000000373</v>
      </c>
      <c r="P62" s="12">
        <f t="shared" si="1"/>
        <v>644.83527174774213</v>
      </c>
      <c r="Q62" s="12">
        <v>1716.1316220355993</v>
      </c>
      <c r="R62" s="35" t="s">
        <v>76</v>
      </c>
    </row>
    <row r="63" spans="1:18" ht="24.95" customHeight="1" x14ac:dyDescent="0.25">
      <c r="A63" s="4">
        <v>46</v>
      </c>
      <c r="B63" s="6" t="s">
        <v>152</v>
      </c>
      <c r="C63" s="1">
        <v>1995</v>
      </c>
      <c r="D63" s="1"/>
      <c r="E63" s="1" t="s">
        <v>73</v>
      </c>
      <c r="F63" s="1">
        <v>10</v>
      </c>
      <c r="G63" s="1">
        <v>5</v>
      </c>
      <c r="H63" s="12">
        <v>12569</v>
      </c>
      <c r="I63" s="12">
        <v>10800.41</v>
      </c>
      <c r="J63" s="13">
        <v>345</v>
      </c>
      <c r="K63" s="12">
        <f>'прил 2'!C63</f>
        <v>16405636.1</v>
      </c>
      <c r="L63" s="12">
        <v>0</v>
      </c>
      <c r="M63" s="12">
        <v>16355939.869999999</v>
      </c>
      <c r="N63" s="12">
        <v>0</v>
      </c>
      <c r="O63" s="12">
        <f t="shared" si="13"/>
        <v>49696.230000000447</v>
      </c>
      <c r="P63" s="12">
        <f t="shared" si="1"/>
        <v>1518.9827145450959</v>
      </c>
      <c r="Q63" s="12">
        <v>1518.9827145450959</v>
      </c>
      <c r="R63" s="35" t="s">
        <v>76</v>
      </c>
    </row>
    <row r="64" spans="1:18" ht="24.95" customHeight="1" x14ac:dyDescent="0.25">
      <c r="A64" s="4">
        <v>47</v>
      </c>
      <c r="B64" s="6" t="s">
        <v>153</v>
      </c>
      <c r="C64" s="1">
        <v>1960</v>
      </c>
      <c r="D64" s="1"/>
      <c r="E64" s="42" t="s">
        <v>72</v>
      </c>
      <c r="F64" s="1">
        <v>2</v>
      </c>
      <c r="G64" s="1">
        <v>2</v>
      </c>
      <c r="H64" s="12">
        <v>235</v>
      </c>
      <c r="I64" s="12">
        <v>197.1</v>
      </c>
      <c r="J64" s="13">
        <v>9</v>
      </c>
      <c r="K64" s="12">
        <f>'прил 2'!C64</f>
        <v>6275419.8899999997</v>
      </c>
      <c r="L64" s="12">
        <v>0</v>
      </c>
      <c r="M64" s="12">
        <v>2589926.62</v>
      </c>
      <c r="N64" s="12">
        <v>0</v>
      </c>
      <c r="O64" s="12">
        <f t="shared" si="13"/>
        <v>3685493.2699999996</v>
      </c>
      <c r="P64" s="12">
        <f t="shared" si="1"/>
        <v>31838.761491628615</v>
      </c>
      <c r="Q64" s="12">
        <v>37091.14</v>
      </c>
      <c r="R64" s="35" t="s">
        <v>76</v>
      </c>
    </row>
    <row r="65" spans="1:18" ht="24.95" customHeight="1" x14ac:dyDescent="0.25">
      <c r="A65" s="4">
        <v>48</v>
      </c>
      <c r="B65" s="6" t="s">
        <v>80</v>
      </c>
      <c r="C65" s="1">
        <v>1974</v>
      </c>
      <c r="D65" s="1">
        <v>2008</v>
      </c>
      <c r="E65" s="42" t="s">
        <v>72</v>
      </c>
      <c r="F65" s="1">
        <v>9</v>
      </c>
      <c r="G65" s="1">
        <v>2</v>
      </c>
      <c r="H65" s="12">
        <v>4717.8999999999996</v>
      </c>
      <c r="I65" s="12">
        <v>4412.8999999999996</v>
      </c>
      <c r="J65" s="13">
        <v>406</v>
      </c>
      <c r="K65" s="12">
        <f>'прил 2'!C65</f>
        <v>13490033.42</v>
      </c>
      <c r="L65" s="12">
        <v>0</v>
      </c>
      <c r="M65" s="12">
        <v>5735973.3399999999</v>
      </c>
      <c r="N65" s="12">
        <v>0</v>
      </c>
      <c r="O65" s="12">
        <f t="shared" si="13"/>
        <v>7754060.0800000001</v>
      </c>
      <c r="P65" s="12">
        <f t="shared" si="1"/>
        <v>3056.9542523057403</v>
      </c>
      <c r="Q65" s="12">
        <v>3633.5699653289221</v>
      </c>
      <c r="R65" s="35" t="s">
        <v>76</v>
      </c>
    </row>
    <row r="66" spans="1:18" ht="24.95" customHeight="1" x14ac:dyDescent="0.25">
      <c r="A66" s="4">
        <v>49</v>
      </c>
      <c r="B66" s="6" t="s">
        <v>154</v>
      </c>
      <c r="C66" s="1">
        <v>1993</v>
      </c>
      <c r="D66" s="1">
        <v>2018</v>
      </c>
      <c r="E66" s="1" t="s">
        <v>73</v>
      </c>
      <c r="F66" s="1">
        <v>10</v>
      </c>
      <c r="G66" s="1">
        <v>3</v>
      </c>
      <c r="H66" s="12">
        <v>9006.2900000000009</v>
      </c>
      <c r="I66" s="12">
        <v>6857</v>
      </c>
      <c r="J66" s="13">
        <v>374</v>
      </c>
      <c r="K66" s="12">
        <f>'прил 2'!C66</f>
        <v>30744626.289999995</v>
      </c>
      <c r="L66" s="12">
        <v>0</v>
      </c>
      <c r="M66" s="12">
        <v>0</v>
      </c>
      <c r="N66" s="12">
        <v>0</v>
      </c>
      <c r="O66" s="12">
        <f t="shared" si="13"/>
        <v>30744626.289999995</v>
      </c>
      <c r="P66" s="12">
        <f t="shared" si="1"/>
        <v>4483.6847440571673</v>
      </c>
      <c r="Q66" s="12">
        <v>7276.32</v>
      </c>
      <c r="R66" s="35" t="s">
        <v>76</v>
      </c>
    </row>
    <row r="67" spans="1:18" ht="24.95" customHeight="1" x14ac:dyDescent="0.25">
      <c r="A67" s="43" t="s">
        <v>21</v>
      </c>
      <c r="B67" s="6"/>
      <c r="C67" s="14" t="s">
        <v>46</v>
      </c>
      <c r="D67" s="14" t="s">
        <v>46</v>
      </c>
      <c r="E67" s="14" t="s">
        <v>46</v>
      </c>
      <c r="F67" s="14" t="s">
        <v>46</v>
      </c>
      <c r="G67" s="14" t="s">
        <v>46</v>
      </c>
      <c r="H67" s="16">
        <f>SUM(H68:H69)</f>
        <v>1105.1300000000001</v>
      </c>
      <c r="I67" s="16">
        <f t="shared" ref="I67:O67" si="14">SUM(I68:I69)</f>
        <v>1004.6600000000001</v>
      </c>
      <c r="J67" s="34">
        <f t="shared" si="14"/>
        <v>62</v>
      </c>
      <c r="K67" s="16">
        <f t="shared" si="14"/>
        <v>13549570.540000001</v>
      </c>
      <c r="L67" s="16">
        <f t="shared" si="14"/>
        <v>0</v>
      </c>
      <c r="M67" s="16">
        <f t="shared" si="14"/>
        <v>0</v>
      </c>
      <c r="N67" s="16">
        <f t="shared" si="14"/>
        <v>0</v>
      </c>
      <c r="O67" s="16">
        <f t="shared" si="14"/>
        <v>13549570.540000001</v>
      </c>
      <c r="P67" s="16">
        <f t="shared" ref="P67:P130" si="15">K67/I67</f>
        <v>13486.722413552843</v>
      </c>
      <c r="Q67" s="16">
        <f>MAX(Q68:Q69)</f>
        <v>29798.14</v>
      </c>
      <c r="R67" s="14" t="s">
        <v>46</v>
      </c>
    </row>
    <row r="68" spans="1:18" ht="24.95" customHeight="1" x14ac:dyDescent="0.25">
      <c r="A68" s="4">
        <v>50</v>
      </c>
      <c r="B68" s="6" t="s">
        <v>155</v>
      </c>
      <c r="C68" s="1">
        <v>1964</v>
      </c>
      <c r="D68" s="1"/>
      <c r="E68" s="42" t="s">
        <v>72</v>
      </c>
      <c r="F68" s="1">
        <v>2</v>
      </c>
      <c r="G68" s="1">
        <v>2</v>
      </c>
      <c r="H68" s="12">
        <v>425.92</v>
      </c>
      <c r="I68" s="12">
        <v>387.2</v>
      </c>
      <c r="J68" s="13">
        <v>36</v>
      </c>
      <c r="K68" s="12">
        <f>'прил 2'!C68</f>
        <v>8774510.7800000012</v>
      </c>
      <c r="L68" s="12">
        <v>0</v>
      </c>
      <c r="M68" s="12">
        <v>0</v>
      </c>
      <c r="N68" s="12">
        <v>0</v>
      </c>
      <c r="O68" s="12">
        <f t="shared" ref="O68:O69" si="16">K68-L68-M68-N68</f>
        <v>8774510.7800000012</v>
      </c>
      <c r="P68" s="12">
        <f t="shared" si="15"/>
        <v>22661.443130165291</v>
      </c>
      <c r="Q68" s="12">
        <v>29798.14</v>
      </c>
      <c r="R68" s="35" t="s">
        <v>76</v>
      </c>
    </row>
    <row r="69" spans="1:18" ht="24.95" customHeight="1" x14ac:dyDescent="0.25">
      <c r="A69" s="4">
        <v>51</v>
      </c>
      <c r="B69" s="6" t="s">
        <v>327</v>
      </c>
      <c r="C69" s="1">
        <v>1964</v>
      </c>
      <c r="D69" s="1"/>
      <c r="E69" s="42" t="s">
        <v>72</v>
      </c>
      <c r="F69" s="1">
        <v>2</v>
      </c>
      <c r="G69" s="1">
        <v>2</v>
      </c>
      <c r="H69" s="12">
        <v>679.21</v>
      </c>
      <c r="I69" s="12">
        <v>617.46</v>
      </c>
      <c r="J69" s="13">
        <v>26</v>
      </c>
      <c r="K69" s="12">
        <f>'прил 2'!C69</f>
        <v>4775059.76</v>
      </c>
      <c r="L69" s="12">
        <v>0</v>
      </c>
      <c r="M69" s="12">
        <v>0</v>
      </c>
      <c r="N69" s="12">
        <v>0</v>
      </c>
      <c r="O69" s="12">
        <f t="shared" si="16"/>
        <v>4775059.76</v>
      </c>
      <c r="P69" s="12">
        <f t="shared" si="15"/>
        <v>7733.3912480160652</v>
      </c>
      <c r="Q69" s="12">
        <v>8730.0300000000007</v>
      </c>
      <c r="R69" s="35" t="s">
        <v>76</v>
      </c>
    </row>
    <row r="70" spans="1:18" ht="24.95" customHeight="1" x14ac:dyDescent="0.25">
      <c r="A70" s="60" t="s">
        <v>22</v>
      </c>
      <c r="B70" s="6"/>
      <c r="C70" s="14" t="s">
        <v>46</v>
      </c>
      <c r="D70" s="14" t="s">
        <v>46</v>
      </c>
      <c r="E70" s="14" t="s">
        <v>46</v>
      </c>
      <c r="F70" s="14" t="s">
        <v>46</v>
      </c>
      <c r="G70" s="14" t="s">
        <v>46</v>
      </c>
      <c r="H70" s="16">
        <f>SUM(H71:H73)</f>
        <v>1139.5</v>
      </c>
      <c r="I70" s="16">
        <f t="shared" ref="I70:O70" si="17">SUM(I71:I73)</f>
        <v>848.01</v>
      </c>
      <c r="J70" s="34">
        <f t="shared" si="17"/>
        <v>47</v>
      </c>
      <c r="K70" s="16">
        <f t="shared" si="17"/>
        <v>2551964.56</v>
      </c>
      <c r="L70" s="16">
        <f t="shared" si="17"/>
        <v>0</v>
      </c>
      <c r="M70" s="16">
        <f t="shared" si="17"/>
        <v>0</v>
      </c>
      <c r="N70" s="16">
        <f t="shared" si="17"/>
        <v>0</v>
      </c>
      <c r="O70" s="16">
        <f t="shared" si="17"/>
        <v>2551964.56</v>
      </c>
      <c r="P70" s="16">
        <f t="shared" si="15"/>
        <v>3009.3566821145978</v>
      </c>
      <c r="Q70" s="16">
        <f>MAX(Q71:Q73)</f>
        <v>17241.14</v>
      </c>
      <c r="R70" s="14" t="s">
        <v>46</v>
      </c>
    </row>
    <row r="71" spans="1:18" ht="24.95" customHeight="1" x14ac:dyDescent="0.25">
      <c r="A71" s="4">
        <v>52</v>
      </c>
      <c r="B71" s="6" t="s">
        <v>156</v>
      </c>
      <c r="C71" s="1">
        <v>1917</v>
      </c>
      <c r="D71" s="1">
        <v>2017</v>
      </c>
      <c r="E71" s="42" t="s">
        <v>72</v>
      </c>
      <c r="F71" s="1">
        <v>1</v>
      </c>
      <c r="G71" s="1">
        <v>3</v>
      </c>
      <c r="H71" s="12">
        <v>595.9</v>
      </c>
      <c r="I71" s="12">
        <v>415.91</v>
      </c>
      <c r="J71" s="13">
        <v>23</v>
      </c>
      <c r="K71" s="12">
        <f>'прил 2'!C71</f>
        <v>684013.25</v>
      </c>
      <c r="L71" s="12">
        <v>0</v>
      </c>
      <c r="M71" s="12">
        <v>0</v>
      </c>
      <c r="N71" s="12">
        <v>0</v>
      </c>
      <c r="O71" s="12">
        <f t="shared" ref="O71:O73" si="18">K71-L71-M71-N71</f>
        <v>684013.25</v>
      </c>
      <c r="P71" s="12">
        <f t="shared" si="15"/>
        <v>1644.6184270635474</v>
      </c>
      <c r="Q71" s="12">
        <v>3501.14</v>
      </c>
      <c r="R71" s="35" t="s">
        <v>76</v>
      </c>
    </row>
    <row r="72" spans="1:18" ht="24.95" customHeight="1" x14ac:dyDescent="0.25">
      <c r="A72" s="4">
        <v>53</v>
      </c>
      <c r="B72" s="6" t="s">
        <v>157</v>
      </c>
      <c r="C72" s="1">
        <v>1963</v>
      </c>
      <c r="D72" s="1"/>
      <c r="E72" s="42" t="s">
        <v>72</v>
      </c>
      <c r="F72" s="1">
        <v>2</v>
      </c>
      <c r="G72" s="1">
        <v>1</v>
      </c>
      <c r="H72" s="12">
        <v>323.3</v>
      </c>
      <c r="I72" s="12">
        <v>276.8</v>
      </c>
      <c r="J72" s="13">
        <v>14</v>
      </c>
      <c r="K72" s="12">
        <f>'прил 2'!C72</f>
        <v>400623.73000000004</v>
      </c>
      <c r="L72" s="12">
        <v>0</v>
      </c>
      <c r="M72" s="12">
        <v>0</v>
      </c>
      <c r="N72" s="12">
        <v>0</v>
      </c>
      <c r="O72" s="12">
        <f t="shared" si="18"/>
        <v>400623.73000000004</v>
      </c>
      <c r="P72" s="12">
        <f t="shared" si="15"/>
        <v>1447.3400650289018</v>
      </c>
      <c r="Q72" s="12">
        <v>3501.14</v>
      </c>
      <c r="R72" s="35" t="s">
        <v>76</v>
      </c>
    </row>
    <row r="73" spans="1:18" ht="24.95" customHeight="1" x14ac:dyDescent="0.25">
      <c r="A73" s="4">
        <v>54</v>
      </c>
      <c r="B73" s="6" t="s">
        <v>158</v>
      </c>
      <c r="C73" s="1">
        <v>1970</v>
      </c>
      <c r="D73" s="1"/>
      <c r="E73" s="42" t="s">
        <v>72</v>
      </c>
      <c r="F73" s="1">
        <v>1</v>
      </c>
      <c r="G73" s="1">
        <v>2</v>
      </c>
      <c r="H73" s="12">
        <v>220.3</v>
      </c>
      <c r="I73" s="12">
        <v>155.30000000000001</v>
      </c>
      <c r="J73" s="13">
        <v>10</v>
      </c>
      <c r="K73" s="12">
        <f>'прил 2'!C73</f>
        <v>1467327.58</v>
      </c>
      <c r="L73" s="12">
        <v>0</v>
      </c>
      <c r="M73" s="12">
        <v>0</v>
      </c>
      <c r="N73" s="12">
        <v>0</v>
      </c>
      <c r="O73" s="12">
        <f t="shared" si="18"/>
        <v>1467327.58</v>
      </c>
      <c r="P73" s="12">
        <f t="shared" si="15"/>
        <v>9448.3424339987123</v>
      </c>
      <c r="Q73" s="12">
        <v>17241.14</v>
      </c>
      <c r="R73" s="35" t="s">
        <v>76</v>
      </c>
    </row>
    <row r="74" spans="1:18" ht="24.95" customHeight="1" x14ac:dyDescent="0.25">
      <c r="A74" s="60" t="s">
        <v>362</v>
      </c>
      <c r="B74" s="6"/>
      <c r="C74" s="14" t="s">
        <v>46</v>
      </c>
      <c r="D74" s="14" t="s">
        <v>46</v>
      </c>
      <c r="E74" s="14" t="s">
        <v>46</v>
      </c>
      <c r="F74" s="14" t="s">
        <v>46</v>
      </c>
      <c r="G74" s="14" t="s">
        <v>46</v>
      </c>
      <c r="H74" s="16">
        <f>SUM(H75:H77)</f>
        <v>1232.9000000000001</v>
      </c>
      <c r="I74" s="16">
        <f t="shared" ref="I74:O74" si="19">SUM(I75:I77)</f>
        <v>1124.5999999999999</v>
      </c>
      <c r="J74" s="34">
        <f t="shared" si="19"/>
        <v>66</v>
      </c>
      <c r="K74" s="16">
        <f t="shared" si="19"/>
        <v>9103775.9000000004</v>
      </c>
      <c r="L74" s="16">
        <f t="shared" si="19"/>
        <v>0</v>
      </c>
      <c r="M74" s="16">
        <f t="shared" si="19"/>
        <v>0</v>
      </c>
      <c r="N74" s="16">
        <f t="shared" si="19"/>
        <v>0</v>
      </c>
      <c r="O74" s="16">
        <f t="shared" si="19"/>
        <v>9103775.9000000004</v>
      </c>
      <c r="P74" s="16">
        <f t="shared" si="15"/>
        <v>8095.1235105815413</v>
      </c>
      <c r="Q74" s="16">
        <f>MAX(Q75:Q77)</f>
        <v>27010.14</v>
      </c>
      <c r="R74" s="14" t="s">
        <v>46</v>
      </c>
    </row>
    <row r="75" spans="1:18" ht="24.95" customHeight="1" x14ac:dyDescent="0.25">
      <c r="A75" s="4">
        <v>55</v>
      </c>
      <c r="B75" s="6" t="s">
        <v>159</v>
      </c>
      <c r="C75" s="1">
        <v>1966</v>
      </c>
      <c r="D75" s="1">
        <v>2018</v>
      </c>
      <c r="E75" s="42" t="s">
        <v>72</v>
      </c>
      <c r="F75" s="1">
        <v>2</v>
      </c>
      <c r="G75" s="1">
        <v>2</v>
      </c>
      <c r="H75" s="12">
        <v>433.8</v>
      </c>
      <c r="I75" s="12">
        <v>392.2</v>
      </c>
      <c r="J75" s="13">
        <v>25</v>
      </c>
      <c r="K75" s="12">
        <f>'прил 2'!C75</f>
        <v>309833.99000000005</v>
      </c>
      <c r="L75" s="12">
        <v>0</v>
      </c>
      <c r="M75" s="12">
        <v>0</v>
      </c>
      <c r="N75" s="12">
        <v>0</v>
      </c>
      <c r="O75" s="12">
        <f t="shared" ref="O75:O77" si="20">K75-L75-M75-N75</f>
        <v>309833.99000000005</v>
      </c>
      <c r="P75" s="12">
        <f t="shared" si="15"/>
        <v>789.98977562468144</v>
      </c>
      <c r="Q75" s="12">
        <v>2117.14</v>
      </c>
      <c r="R75" s="35" t="s">
        <v>76</v>
      </c>
    </row>
    <row r="76" spans="1:18" ht="24.95" customHeight="1" x14ac:dyDescent="0.25">
      <c r="A76" s="4">
        <v>56</v>
      </c>
      <c r="B76" s="6" t="s">
        <v>160</v>
      </c>
      <c r="C76" s="1">
        <v>1965</v>
      </c>
      <c r="D76" s="1"/>
      <c r="E76" s="42" t="s">
        <v>72</v>
      </c>
      <c r="F76" s="1">
        <v>2</v>
      </c>
      <c r="G76" s="1">
        <v>1</v>
      </c>
      <c r="H76" s="12">
        <v>377.2</v>
      </c>
      <c r="I76" s="12">
        <v>354.2</v>
      </c>
      <c r="J76" s="13">
        <v>23</v>
      </c>
      <c r="K76" s="12">
        <f>'прил 2'!C76</f>
        <v>2635967.9899999998</v>
      </c>
      <c r="L76" s="12">
        <v>0</v>
      </c>
      <c r="M76" s="12">
        <v>0</v>
      </c>
      <c r="N76" s="12">
        <v>0</v>
      </c>
      <c r="O76" s="12">
        <f t="shared" si="20"/>
        <v>2635967.9899999998</v>
      </c>
      <c r="P76" s="12">
        <f t="shared" si="15"/>
        <v>7442.0327216261994</v>
      </c>
      <c r="Q76" s="12">
        <v>13360.14</v>
      </c>
      <c r="R76" s="35" t="s">
        <v>76</v>
      </c>
    </row>
    <row r="77" spans="1:18" ht="24.95" customHeight="1" x14ac:dyDescent="0.25">
      <c r="A77" s="4">
        <v>57</v>
      </c>
      <c r="B77" s="6" t="s">
        <v>161</v>
      </c>
      <c r="C77" s="1">
        <v>1967</v>
      </c>
      <c r="D77" s="1"/>
      <c r="E77" s="42" t="s">
        <v>72</v>
      </c>
      <c r="F77" s="1">
        <v>2</v>
      </c>
      <c r="G77" s="1">
        <v>2</v>
      </c>
      <c r="H77" s="12">
        <v>421.9</v>
      </c>
      <c r="I77" s="12">
        <v>378.2</v>
      </c>
      <c r="J77" s="13">
        <v>18</v>
      </c>
      <c r="K77" s="12">
        <f>'прил 2'!C77</f>
        <v>6157973.9200000009</v>
      </c>
      <c r="L77" s="12">
        <v>0</v>
      </c>
      <c r="M77" s="12">
        <v>0</v>
      </c>
      <c r="N77" s="12">
        <v>0</v>
      </c>
      <c r="O77" s="12">
        <f t="shared" si="20"/>
        <v>6157973.9200000009</v>
      </c>
      <c r="P77" s="12">
        <f t="shared" si="15"/>
        <v>16282.321311475413</v>
      </c>
      <c r="Q77" s="12">
        <v>27010.14</v>
      </c>
      <c r="R77" s="35" t="s">
        <v>76</v>
      </c>
    </row>
    <row r="78" spans="1:18" ht="24.95" customHeight="1" x14ac:dyDescent="0.25">
      <c r="A78" s="60" t="s">
        <v>23</v>
      </c>
      <c r="B78" s="6"/>
      <c r="C78" s="14" t="s">
        <v>46</v>
      </c>
      <c r="D78" s="14" t="s">
        <v>46</v>
      </c>
      <c r="E78" s="14" t="s">
        <v>46</v>
      </c>
      <c r="F78" s="14" t="s">
        <v>46</v>
      </c>
      <c r="G78" s="14" t="s">
        <v>46</v>
      </c>
      <c r="H78" s="16">
        <f>SUM(H79:H80)</f>
        <v>1232.9000000000001</v>
      </c>
      <c r="I78" s="16">
        <f t="shared" ref="I78:O78" si="21">SUM(I79:I80)</f>
        <v>1177.4000000000001</v>
      </c>
      <c r="J78" s="34">
        <f t="shared" si="21"/>
        <v>104</v>
      </c>
      <c r="K78" s="16">
        <f t="shared" si="21"/>
        <v>12679635.25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12679635.25</v>
      </c>
      <c r="P78" s="16">
        <f t="shared" si="15"/>
        <v>10769.182308476304</v>
      </c>
      <c r="Q78" s="16">
        <f>MAX(Q79:Q80)</f>
        <v>20741.14</v>
      </c>
      <c r="R78" s="14" t="s">
        <v>46</v>
      </c>
    </row>
    <row r="79" spans="1:18" ht="24.95" customHeight="1" x14ac:dyDescent="0.25">
      <c r="A79" s="4">
        <v>58</v>
      </c>
      <c r="B79" s="6" t="s">
        <v>162</v>
      </c>
      <c r="C79" s="1">
        <v>1976</v>
      </c>
      <c r="D79" s="1"/>
      <c r="E79" s="42" t="s">
        <v>72</v>
      </c>
      <c r="F79" s="1">
        <v>2</v>
      </c>
      <c r="G79" s="1">
        <v>1</v>
      </c>
      <c r="H79" s="12">
        <v>500.8</v>
      </c>
      <c r="I79" s="12">
        <v>446.5</v>
      </c>
      <c r="J79" s="13">
        <v>49</v>
      </c>
      <c r="K79" s="12">
        <f>'прил 2'!C79</f>
        <v>5546850.9999999991</v>
      </c>
      <c r="L79" s="12">
        <v>0</v>
      </c>
      <c r="M79" s="12">
        <v>0</v>
      </c>
      <c r="N79" s="12">
        <v>0</v>
      </c>
      <c r="O79" s="12">
        <f t="shared" ref="O79:O80" si="22">K79-L79-M79-N79</f>
        <v>5546850.9999999991</v>
      </c>
      <c r="P79" s="12">
        <f t="shared" si="15"/>
        <v>12422.958566629337</v>
      </c>
      <c r="Q79" s="12">
        <v>20741.14</v>
      </c>
      <c r="R79" s="35" t="s">
        <v>76</v>
      </c>
    </row>
    <row r="80" spans="1:18" ht="24.95" customHeight="1" x14ac:dyDescent="0.25">
      <c r="A80" s="4">
        <v>59</v>
      </c>
      <c r="B80" s="6" t="s">
        <v>163</v>
      </c>
      <c r="C80" s="1">
        <v>1978</v>
      </c>
      <c r="D80" s="1"/>
      <c r="E80" s="42" t="s">
        <v>72</v>
      </c>
      <c r="F80" s="1">
        <v>2</v>
      </c>
      <c r="G80" s="1">
        <v>2</v>
      </c>
      <c r="H80" s="12">
        <v>732.1</v>
      </c>
      <c r="I80" s="12">
        <v>730.9</v>
      </c>
      <c r="J80" s="13">
        <v>55</v>
      </c>
      <c r="K80" s="12">
        <f>'прил 2'!C80</f>
        <v>7132784.2500000009</v>
      </c>
      <c r="L80" s="12">
        <v>0</v>
      </c>
      <c r="M80" s="12">
        <v>0</v>
      </c>
      <c r="N80" s="12">
        <v>0</v>
      </c>
      <c r="O80" s="12">
        <f t="shared" si="22"/>
        <v>7132784.2500000009</v>
      </c>
      <c r="P80" s="12">
        <f t="shared" si="15"/>
        <v>9758.9058010671797</v>
      </c>
      <c r="Q80" s="12">
        <v>20741.14</v>
      </c>
      <c r="R80" s="35" t="s">
        <v>76</v>
      </c>
    </row>
    <row r="81" spans="1:18" ht="24.95" customHeight="1" x14ac:dyDescent="0.25">
      <c r="A81" s="61" t="s">
        <v>24</v>
      </c>
      <c r="B81" s="6"/>
      <c r="C81" s="14" t="s">
        <v>46</v>
      </c>
      <c r="D81" s="14" t="s">
        <v>46</v>
      </c>
      <c r="E81" s="14" t="s">
        <v>46</v>
      </c>
      <c r="F81" s="14" t="s">
        <v>46</v>
      </c>
      <c r="G81" s="14" t="s">
        <v>46</v>
      </c>
      <c r="H81" s="16">
        <f>SUM(H82:H89)</f>
        <v>7701.63</v>
      </c>
      <c r="I81" s="16">
        <f t="shared" ref="I81:O81" si="23">SUM(I82:I89)</f>
        <v>6926.5</v>
      </c>
      <c r="J81" s="34">
        <f t="shared" si="23"/>
        <v>247</v>
      </c>
      <c r="K81" s="16">
        <f t="shared" si="23"/>
        <v>38194078.859999999</v>
      </c>
      <c r="L81" s="16">
        <f t="shared" si="23"/>
        <v>0</v>
      </c>
      <c r="M81" s="16">
        <f t="shared" si="23"/>
        <v>0</v>
      </c>
      <c r="N81" s="16">
        <f t="shared" si="23"/>
        <v>0</v>
      </c>
      <c r="O81" s="16">
        <f t="shared" si="23"/>
        <v>38194078.859999999</v>
      </c>
      <c r="P81" s="16">
        <f t="shared" si="15"/>
        <v>5514.1960384032336</v>
      </c>
      <c r="Q81" s="16">
        <f>MAX(Q82:Q89)</f>
        <v>34141</v>
      </c>
      <c r="R81" s="14" t="s">
        <v>46</v>
      </c>
    </row>
    <row r="82" spans="1:18" ht="24.95" customHeight="1" x14ac:dyDescent="0.25">
      <c r="A82" s="4">
        <v>60</v>
      </c>
      <c r="B82" s="46" t="s">
        <v>164</v>
      </c>
      <c r="C82" s="1">
        <v>1967</v>
      </c>
      <c r="D82" s="1"/>
      <c r="E82" s="42" t="s">
        <v>72</v>
      </c>
      <c r="F82" s="1">
        <v>2</v>
      </c>
      <c r="G82" s="1">
        <v>1</v>
      </c>
      <c r="H82" s="12">
        <v>527.66999999999996</v>
      </c>
      <c r="I82" s="12">
        <v>479.7</v>
      </c>
      <c r="J82" s="13">
        <v>13</v>
      </c>
      <c r="K82" s="12">
        <f>'прил 2'!C82</f>
        <v>4093598.0599999996</v>
      </c>
      <c r="L82" s="12">
        <v>0</v>
      </c>
      <c r="M82" s="12">
        <v>0</v>
      </c>
      <c r="N82" s="12">
        <v>0</v>
      </c>
      <c r="O82" s="12">
        <f t="shared" ref="O82:O89" si="24">K82-L82-M82-N82</f>
        <v>4093598.0599999996</v>
      </c>
      <c r="P82" s="12">
        <f t="shared" si="15"/>
        <v>8533.6628309360003</v>
      </c>
      <c r="Q82" s="12">
        <v>13360.14</v>
      </c>
      <c r="R82" s="35" t="s">
        <v>76</v>
      </c>
    </row>
    <row r="83" spans="1:18" ht="24.95" customHeight="1" x14ac:dyDescent="0.25">
      <c r="A83" s="4">
        <v>61</v>
      </c>
      <c r="B83" s="46" t="s">
        <v>165</v>
      </c>
      <c r="C83" s="1">
        <v>1996</v>
      </c>
      <c r="D83" s="1"/>
      <c r="E83" s="1" t="s">
        <v>73</v>
      </c>
      <c r="F83" s="1">
        <v>5</v>
      </c>
      <c r="G83" s="1">
        <v>4</v>
      </c>
      <c r="H83" s="12">
        <v>3474.68</v>
      </c>
      <c r="I83" s="12">
        <v>3158.8</v>
      </c>
      <c r="J83" s="13">
        <v>70</v>
      </c>
      <c r="K83" s="12">
        <f>'прил 2'!C83</f>
        <v>10102760.940000001</v>
      </c>
      <c r="L83" s="12">
        <v>0</v>
      </c>
      <c r="M83" s="12">
        <v>0</v>
      </c>
      <c r="N83" s="12">
        <v>0</v>
      </c>
      <c r="O83" s="12">
        <f t="shared" si="24"/>
        <v>10102760.940000001</v>
      </c>
      <c r="P83" s="12">
        <f t="shared" si="15"/>
        <v>3198.2907876408767</v>
      </c>
      <c r="Q83" s="12">
        <v>6310.04</v>
      </c>
      <c r="R83" s="35" t="s">
        <v>76</v>
      </c>
    </row>
    <row r="84" spans="1:18" ht="24.95" customHeight="1" x14ac:dyDescent="0.25">
      <c r="A84" s="4">
        <v>62</v>
      </c>
      <c r="B84" s="46" t="s">
        <v>166</v>
      </c>
      <c r="C84" s="1">
        <v>1967</v>
      </c>
      <c r="D84" s="1">
        <v>2018</v>
      </c>
      <c r="E84" s="42" t="s">
        <v>72</v>
      </c>
      <c r="F84" s="1">
        <v>2</v>
      </c>
      <c r="G84" s="1">
        <v>3</v>
      </c>
      <c r="H84" s="12">
        <v>1110.0999999999999</v>
      </c>
      <c r="I84" s="12">
        <v>1000.1</v>
      </c>
      <c r="J84" s="13">
        <v>30</v>
      </c>
      <c r="K84" s="12">
        <f>'прил 2'!C84</f>
        <v>1126072.79</v>
      </c>
      <c r="L84" s="12">
        <v>0</v>
      </c>
      <c r="M84" s="12">
        <v>0</v>
      </c>
      <c r="N84" s="12">
        <v>0</v>
      </c>
      <c r="O84" s="12">
        <f t="shared" si="24"/>
        <v>1126072.79</v>
      </c>
      <c r="P84" s="12">
        <f t="shared" si="15"/>
        <v>1125.9601939806018</v>
      </c>
      <c r="Q84" s="12">
        <v>5872.14</v>
      </c>
      <c r="R84" s="35" t="s">
        <v>76</v>
      </c>
    </row>
    <row r="85" spans="1:18" ht="24.95" customHeight="1" x14ac:dyDescent="0.25">
      <c r="A85" s="4">
        <v>63</v>
      </c>
      <c r="B85" s="46" t="s">
        <v>167</v>
      </c>
      <c r="C85" s="1">
        <v>1964</v>
      </c>
      <c r="D85" s="1">
        <v>2019</v>
      </c>
      <c r="E85" s="42" t="s">
        <v>72</v>
      </c>
      <c r="F85" s="1">
        <v>2</v>
      </c>
      <c r="G85" s="1">
        <v>2</v>
      </c>
      <c r="H85" s="12">
        <v>416.68</v>
      </c>
      <c r="I85" s="12">
        <v>378.8</v>
      </c>
      <c r="J85" s="13">
        <v>21</v>
      </c>
      <c r="K85" s="12">
        <f>'прил 2'!C85</f>
        <v>2822353.02</v>
      </c>
      <c r="L85" s="12">
        <v>0</v>
      </c>
      <c r="M85" s="12">
        <v>0</v>
      </c>
      <c r="N85" s="12">
        <v>0</v>
      </c>
      <c r="O85" s="12">
        <f t="shared" si="24"/>
        <v>2822353.02</v>
      </c>
      <c r="P85" s="12">
        <f t="shared" si="15"/>
        <v>7450.7735480464626</v>
      </c>
      <c r="Q85" s="12">
        <v>14548.14</v>
      </c>
      <c r="R85" s="35" t="s">
        <v>76</v>
      </c>
    </row>
    <row r="86" spans="1:18" ht="24.95" customHeight="1" x14ac:dyDescent="0.25">
      <c r="A86" s="4">
        <v>64</v>
      </c>
      <c r="B86" s="6" t="s">
        <v>168</v>
      </c>
      <c r="C86" s="1">
        <v>1967</v>
      </c>
      <c r="D86" s="1"/>
      <c r="E86" s="42" t="s">
        <v>72</v>
      </c>
      <c r="F86" s="1">
        <v>2</v>
      </c>
      <c r="G86" s="1">
        <v>2</v>
      </c>
      <c r="H86" s="12">
        <v>599.9</v>
      </c>
      <c r="I86" s="12">
        <v>568.70000000000005</v>
      </c>
      <c r="J86" s="13">
        <v>29</v>
      </c>
      <c r="K86" s="12">
        <f>'прил 2'!C86</f>
        <v>9351124.8900000006</v>
      </c>
      <c r="L86" s="12">
        <v>0</v>
      </c>
      <c r="M86" s="12">
        <v>0</v>
      </c>
      <c r="N86" s="12">
        <v>0</v>
      </c>
      <c r="O86" s="12">
        <f t="shared" si="24"/>
        <v>9351124.8900000006</v>
      </c>
      <c r="P86" s="12">
        <f t="shared" si="15"/>
        <v>16442.983805169686</v>
      </c>
      <c r="Q86" s="12">
        <v>33620.14</v>
      </c>
      <c r="R86" s="35" t="s">
        <v>76</v>
      </c>
    </row>
    <row r="87" spans="1:18" ht="24.95" customHeight="1" x14ac:dyDescent="0.25">
      <c r="A87" s="4">
        <v>65</v>
      </c>
      <c r="B87" s="6" t="s">
        <v>169</v>
      </c>
      <c r="C87" s="1">
        <v>1967</v>
      </c>
      <c r="D87" s="1">
        <v>2017</v>
      </c>
      <c r="E87" s="42" t="s">
        <v>72</v>
      </c>
      <c r="F87" s="1">
        <v>2</v>
      </c>
      <c r="G87" s="1">
        <v>2</v>
      </c>
      <c r="H87" s="12">
        <v>640.20000000000005</v>
      </c>
      <c r="I87" s="12">
        <v>623.5</v>
      </c>
      <c r="J87" s="13">
        <v>34</v>
      </c>
      <c r="K87" s="12">
        <f>'прил 2'!C87</f>
        <v>1197222.1200000001</v>
      </c>
      <c r="L87" s="12">
        <v>0</v>
      </c>
      <c r="M87" s="12">
        <v>0</v>
      </c>
      <c r="N87" s="12">
        <v>0</v>
      </c>
      <c r="O87" s="12">
        <f t="shared" si="24"/>
        <v>1197222.1200000001</v>
      </c>
      <c r="P87" s="12">
        <f t="shared" si="15"/>
        <v>1920.1637850842023</v>
      </c>
      <c r="Q87" s="12">
        <v>5872.14</v>
      </c>
      <c r="R87" s="35" t="s">
        <v>76</v>
      </c>
    </row>
    <row r="88" spans="1:18" ht="24.95" customHeight="1" x14ac:dyDescent="0.25">
      <c r="A88" s="4">
        <v>66</v>
      </c>
      <c r="B88" s="6" t="s">
        <v>170</v>
      </c>
      <c r="C88" s="1">
        <v>1968</v>
      </c>
      <c r="D88" s="1"/>
      <c r="E88" s="42" t="s">
        <v>72</v>
      </c>
      <c r="F88" s="1">
        <v>2</v>
      </c>
      <c r="G88" s="1">
        <v>2</v>
      </c>
      <c r="H88" s="12">
        <v>615.79999999999995</v>
      </c>
      <c r="I88" s="12">
        <v>547</v>
      </c>
      <c r="J88" s="13">
        <v>38</v>
      </c>
      <c r="K88" s="12">
        <f>'прил 2'!C88</f>
        <v>5518626.96</v>
      </c>
      <c r="L88" s="12">
        <v>0</v>
      </c>
      <c r="M88" s="12">
        <v>0</v>
      </c>
      <c r="N88" s="12">
        <v>0</v>
      </c>
      <c r="O88" s="12">
        <f t="shared" si="24"/>
        <v>5518626.96</v>
      </c>
      <c r="P88" s="12">
        <f t="shared" si="15"/>
        <v>10088.897550274223</v>
      </c>
      <c r="Q88" s="12">
        <v>13360.14</v>
      </c>
      <c r="R88" s="35" t="s">
        <v>76</v>
      </c>
    </row>
    <row r="89" spans="1:18" ht="24.95" customHeight="1" x14ac:dyDescent="0.25">
      <c r="A89" s="4">
        <v>67</v>
      </c>
      <c r="B89" s="6" t="s">
        <v>171</v>
      </c>
      <c r="C89" s="1">
        <v>1917</v>
      </c>
      <c r="D89" s="1"/>
      <c r="E89" s="42" t="s">
        <v>72</v>
      </c>
      <c r="F89" s="1">
        <v>2</v>
      </c>
      <c r="G89" s="1">
        <v>1</v>
      </c>
      <c r="H89" s="12">
        <v>316.60000000000002</v>
      </c>
      <c r="I89" s="12">
        <v>169.9</v>
      </c>
      <c r="J89" s="13">
        <v>12</v>
      </c>
      <c r="K89" s="12">
        <f>'прил 2'!C89</f>
        <v>3982320.08</v>
      </c>
      <c r="L89" s="12">
        <v>0</v>
      </c>
      <c r="M89" s="12">
        <v>0</v>
      </c>
      <c r="N89" s="12">
        <v>0</v>
      </c>
      <c r="O89" s="12">
        <f t="shared" si="24"/>
        <v>3982320.08</v>
      </c>
      <c r="P89" s="12">
        <f t="shared" si="15"/>
        <v>23439.200000000001</v>
      </c>
      <c r="Q89" s="12">
        <v>34141</v>
      </c>
      <c r="R89" s="35" t="s">
        <v>76</v>
      </c>
    </row>
    <row r="90" spans="1:18" ht="24.95" customHeight="1" x14ac:dyDescent="0.25">
      <c r="A90" s="60" t="s">
        <v>25</v>
      </c>
      <c r="B90" s="6"/>
      <c r="C90" s="14" t="s">
        <v>46</v>
      </c>
      <c r="D90" s="14" t="s">
        <v>46</v>
      </c>
      <c r="E90" s="14" t="s">
        <v>46</v>
      </c>
      <c r="F90" s="14" t="s">
        <v>46</v>
      </c>
      <c r="G90" s="14" t="s">
        <v>46</v>
      </c>
      <c r="H90" s="16">
        <f>SUM(H91)</f>
        <v>310.87</v>
      </c>
      <c r="I90" s="16">
        <f t="shared" ref="I90:O90" si="25">SUM(I91)</f>
        <v>282.61</v>
      </c>
      <c r="J90" s="34">
        <f t="shared" si="25"/>
        <v>26</v>
      </c>
      <c r="K90" s="16">
        <f t="shared" si="25"/>
        <v>4368317.29</v>
      </c>
      <c r="L90" s="16">
        <f t="shared" si="25"/>
        <v>0</v>
      </c>
      <c r="M90" s="16">
        <f t="shared" si="25"/>
        <v>0</v>
      </c>
      <c r="N90" s="16">
        <f t="shared" si="25"/>
        <v>0</v>
      </c>
      <c r="O90" s="16">
        <f t="shared" si="25"/>
        <v>4368317.29</v>
      </c>
      <c r="P90" s="16">
        <f t="shared" si="15"/>
        <v>15457.051378224407</v>
      </c>
      <c r="Q90" s="16">
        <f>MAX(Q91)</f>
        <v>27136.14</v>
      </c>
      <c r="R90" s="14" t="s">
        <v>46</v>
      </c>
    </row>
    <row r="91" spans="1:18" ht="24.95" customHeight="1" x14ac:dyDescent="0.25">
      <c r="A91" s="4">
        <v>68</v>
      </c>
      <c r="B91" s="6" t="s">
        <v>172</v>
      </c>
      <c r="C91" s="1">
        <v>1958</v>
      </c>
      <c r="D91" s="1"/>
      <c r="E91" s="1" t="s">
        <v>74</v>
      </c>
      <c r="F91" s="1">
        <v>1</v>
      </c>
      <c r="G91" s="1">
        <v>2</v>
      </c>
      <c r="H91" s="12">
        <v>310.87</v>
      </c>
      <c r="I91" s="12">
        <v>282.61</v>
      </c>
      <c r="J91" s="13">
        <v>26</v>
      </c>
      <c r="K91" s="12">
        <f>'прил 2'!C91</f>
        <v>4368317.29</v>
      </c>
      <c r="L91" s="12">
        <v>0</v>
      </c>
      <c r="M91" s="12">
        <v>0</v>
      </c>
      <c r="N91" s="12">
        <v>0</v>
      </c>
      <c r="O91" s="12">
        <f>K91-L91-M91-N91</f>
        <v>4368317.29</v>
      </c>
      <c r="P91" s="12">
        <f t="shared" si="15"/>
        <v>15457.051378224407</v>
      </c>
      <c r="Q91" s="12">
        <v>27136.14</v>
      </c>
      <c r="R91" s="35" t="s">
        <v>76</v>
      </c>
    </row>
    <row r="92" spans="1:18" ht="24.95" customHeight="1" x14ac:dyDescent="0.25">
      <c r="A92" s="61" t="s">
        <v>26</v>
      </c>
      <c r="B92" s="6"/>
      <c r="C92" s="14" t="s">
        <v>46</v>
      </c>
      <c r="D92" s="14" t="s">
        <v>46</v>
      </c>
      <c r="E92" s="14" t="s">
        <v>46</v>
      </c>
      <c r="F92" s="14" t="s">
        <v>46</v>
      </c>
      <c r="G92" s="14" t="s">
        <v>46</v>
      </c>
      <c r="H92" s="16">
        <f>SUM(H93:H291)</f>
        <v>1153744.0299999991</v>
      </c>
      <c r="I92" s="16">
        <f t="shared" ref="I92:O92" si="26">SUM(I93:I291)</f>
        <v>916096.50999999989</v>
      </c>
      <c r="J92" s="34">
        <f t="shared" si="26"/>
        <v>60397</v>
      </c>
      <c r="K92" s="16">
        <f t="shared" si="26"/>
        <v>3965663407.650001</v>
      </c>
      <c r="L92" s="16">
        <f t="shared" si="26"/>
        <v>0</v>
      </c>
      <c r="M92" s="16">
        <f t="shared" si="26"/>
        <v>1416434002.7099996</v>
      </c>
      <c r="N92" s="16">
        <f t="shared" si="26"/>
        <v>0</v>
      </c>
      <c r="O92" s="16">
        <f t="shared" si="26"/>
        <v>2549229404.9400015</v>
      </c>
      <c r="P92" s="16">
        <f t="shared" si="15"/>
        <v>4328.8707732878511</v>
      </c>
      <c r="Q92" s="16">
        <f>MAX(Q93:Q291)</f>
        <v>40651.14</v>
      </c>
      <c r="R92" s="14" t="s">
        <v>46</v>
      </c>
    </row>
    <row r="93" spans="1:18" ht="24.95" customHeight="1" x14ac:dyDescent="0.25">
      <c r="A93" s="4">
        <v>69</v>
      </c>
      <c r="B93" s="46" t="s">
        <v>173</v>
      </c>
      <c r="C93" s="1">
        <v>1969</v>
      </c>
      <c r="D93" s="1"/>
      <c r="E93" s="42" t="s">
        <v>72</v>
      </c>
      <c r="F93" s="1">
        <v>5</v>
      </c>
      <c r="G93" s="1">
        <v>3</v>
      </c>
      <c r="H93" s="12">
        <v>3715.69</v>
      </c>
      <c r="I93" s="12">
        <v>2932.3</v>
      </c>
      <c r="J93" s="13">
        <v>419</v>
      </c>
      <c r="K93" s="12">
        <f>'прил 2'!C93</f>
        <v>24188071.859999999</v>
      </c>
      <c r="L93" s="12">
        <v>0</v>
      </c>
      <c r="M93" s="12">
        <v>0</v>
      </c>
      <c r="N93" s="12">
        <v>0</v>
      </c>
      <c r="O93" s="12">
        <f t="shared" ref="O93:O156" si="27">K93-L93-M93-N93</f>
        <v>24188071.859999999</v>
      </c>
      <c r="P93" s="12">
        <f t="shared" si="15"/>
        <v>8248.8394297991326</v>
      </c>
      <c r="Q93" s="12">
        <v>16586.04</v>
      </c>
      <c r="R93" s="35" t="s">
        <v>76</v>
      </c>
    </row>
    <row r="94" spans="1:18" ht="24.95" customHeight="1" x14ac:dyDescent="0.25">
      <c r="A94" s="4">
        <v>70</v>
      </c>
      <c r="B94" s="47" t="s">
        <v>174</v>
      </c>
      <c r="C94" s="1">
        <v>1951</v>
      </c>
      <c r="D94" s="1">
        <v>2006</v>
      </c>
      <c r="E94" s="42" t="s">
        <v>72</v>
      </c>
      <c r="F94" s="1">
        <v>2</v>
      </c>
      <c r="G94" s="1">
        <v>2</v>
      </c>
      <c r="H94" s="12">
        <v>482.7</v>
      </c>
      <c r="I94" s="12">
        <v>378.4</v>
      </c>
      <c r="J94" s="13">
        <v>34</v>
      </c>
      <c r="K94" s="12">
        <f>'прил 2'!C94</f>
        <v>11588717.49</v>
      </c>
      <c r="L94" s="12">
        <v>0</v>
      </c>
      <c r="M94" s="12">
        <v>0</v>
      </c>
      <c r="N94" s="12">
        <v>0</v>
      </c>
      <c r="O94" s="12">
        <f t="shared" si="27"/>
        <v>11588717.49</v>
      </c>
      <c r="P94" s="12">
        <f t="shared" si="15"/>
        <v>30625.574762156451</v>
      </c>
      <c r="Q94" s="12">
        <v>40651.14</v>
      </c>
      <c r="R94" s="35" t="s">
        <v>76</v>
      </c>
    </row>
    <row r="95" spans="1:18" ht="24.95" customHeight="1" x14ac:dyDescent="0.25">
      <c r="A95" s="4">
        <v>71</v>
      </c>
      <c r="B95" s="47" t="s">
        <v>83</v>
      </c>
      <c r="C95" s="1">
        <v>1988</v>
      </c>
      <c r="D95" s="1"/>
      <c r="E95" s="42" t="s">
        <v>72</v>
      </c>
      <c r="F95" s="1">
        <v>9</v>
      </c>
      <c r="G95" s="1">
        <v>3</v>
      </c>
      <c r="H95" s="12">
        <v>7317.4</v>
      </c>
      <c r="I95" s="12">
        <v>5784.8</v>
      </c>
      <c r="J95" s="13">
        <v>593</v>
      </c>
      <c r="K95" s="12">
        <f>'прил 2'!C95</f>
        <v>38723584.650000006</v>
      </c>
      <c r="L95" s="12">
        <v>0</v>
      </c>
      <c r="M95" s="12">
        <v>0</v>
      </c>
      <c r="N95" s="12">
        <v>0</v>
      </c>
      <c r="O95" s="12">
        <f t="shared" si="27"/>
        <v>38723584.650000006</v>
      </c>
      <c r="P95" s="12">
        <f t="shared" si="15"/>
        <v>6694.0230690775834</v>
      </c>
      <c r="Q95" s="12">
        <v>7670.32</v>
      </c>
      <c r="R95" s="35" t="s">
        <v>76</v>
      </c>
    </row>
    <row r="96" spans="1:18" ht="24.95" customHeight="1" x14ac:dyDescent="0.25">
      <c r="A96" s="4">
        <v>72</v>
      </c>
      <c r="B96" s="46" t="s">
        <v>175</v>
      </c>
      <c r="C96" s="1">
        <v>1966</v>
      </c>
      <c r="D96" s="1">
        <v>2009</v>
      </c>
      <c r="E96" s="42" t="s">
        <v>72</v>
      </c>
      <c r="F96" s="1">
        <v>5</v>
      </c>
      <c r="G96" s="1">
        <v>4</v>
      </c>
      <c r="H96" s="12">
        <v>4023</v>
      </c>
      <c r="I96" s="12">
        <v>3561</v>
      </c>
      <c r="J96" s="13">
        <v>181</v>
      </c>
      <c r="K96" s="12">
        <f>'прил 2'!C96</f>
        <v>37378909.529999994</v>
      </c>
      <c r="L96" s="12">
        <v>0</v>
      </c>
      <c r="M96" s="12">
        <v>0</v>
      </c>
      <c r="N96" s="12">
        <v>0</v>
      </c>
      <c r="O96" s="12">
        <f t="shared" si="27"/>
        <v>37378909.529999994</v>
      </c>
      <c r="P96" s="12">
        <f t="shared" si="15"/>
        <v>10496.745164279695</v>
      </c>
      <c r="Q96" s="12">
        <v>17484.14</v>
      </c>
      <c r="R96" s="35" t="s">
        <v>76</v>
      </c>
    </row>
    <row r="97" spans="1:18" ht="24.95" customHeight="1" x14ac:dyDescent="0.25">
      <c r="A97" s="4">
        <v>73</v>
      </c>
      <c r="B97" s="46" t="s">
        <v>176</v>
      </c>
      <c r="C97" s="1">
        <v>1965</v>
      </c>
      <c r="D97" s="1">
        <v>2009</v>
      </c>
      <c r="E97" s="42" t="s">
        <v>72</v>
      </c>
      <c r="F97" s="1">
        <v>5</v>
      </c>
      <c r="G97" s="1">
        <v>4</v>
      </c>
      <c r="H97" s="12">
        <v>3362.1</v>
      </c>
      <c r="I97" s="12">
        <v>3080.1</v>
      </c>
      <c r="J97" s="13">
        <v>170</v>
      </c>
      <c r="K97" s="12">
        <f>'прил 2'!C97</f>
        <v>33645244.270000003</v>
      </c>
      <c r="L97" s="12">
        <v>0</v>
      </c>
      <c r="M97" s="12">
        <v>0</v>
      </c>
      <c r="N97" s="12">
        <v>0</v>
      </c>
      <c r="O97" s="12">
        <f t="shared" si="27"/>
        <v>33645244.270000003</v>
      </c>
      <c r="P97" s="12">
        <f t="shared" si="15"/>
        <v>10923.425950456156</v>
      </c>
      <c r="Q97" s="12">
        <v>17484.14</v>
      </c>
      <c r="R97" s="35" t="s">
        <v>76</v>
      </c>
    </row>
    <row r="98" spans="1:18" ht="24.95" customHeight="1" x14ac:dyDescent="0.25">
      <c r="A98" s="4">
        <v>74</v>
      </c>
      <c r="B98" s="46" t="s">
        <v>177</v>
      </c>
      <c r="C98" s="1">
        <v>1967</v>
      </c>
      <c r="D98" s="1">
        <v>2009</v>
      </c>
      <c r="E98" s="42" t="s">
        <v>72</v>
      </c>
      <c r="F98" s="1">
        <v>5</v>
      </c>
      <c r="G98" s="1">
        <v>4</v>
      </c>
      <c r="H98" s="12">
        <v>3520.8</v>
      </c>
      <c r="I98" s="12">
        <v>3260.1</v>
      </c>
      <c r="J98" s="13">
        <v>155</v>
      </c>
      <c r="K98" s="12">
        <f>'прил 2'!C98</f>
        <v>35180871.269999996</v>
      </c>
      <c r="L98" s="12">
        <v>0</v>
      </c>
      <c r="M98" s="12">
        <v>0</v>
      </c>
      <c r="N98" s="12">
        <v>0</v>
      </c>
      <c r="O98" s="12">
        <f t="shared" si="27"/>
        <v>35180871.269999996</v>
      </c>
      <c r="P98" s="12">
        <f t="shared" si="15"/>
        <v>10791.347280758258</v>
      </c>
      <c r="Q98" s="12">
        <v>17484.14</v>
      </c>
      <c r="R98" s="35" t="s">
        <v>76</v>
      </c>
    </row>
    <row r="99" spans="1:18" ht="24.95" customHeight="1" x14ac:dyDescent="0.25">
      <c r="A99" s="4">
        <v>75</v>
      </c>
      <c r="B99" s="6" t="s">
        <v>85</v>
      </c>
      <c r="C99" s="1">
        <v>1981</v>
      </c>
      <c r="D99" s="1">
        <v>2006</v>
      </c>
      <c r="E99" s="42" t="s">
        <v>72</v>
      </c>
      <c r="F99" s="1">
        <v>5</v>
      </c>
      <c r="G99" s="1">
        <v>2</v>
      </c>
      <c r="H99" s="12">
        <v>4396.2</v>
      </c>
      <c r="I99" s="12">
        <v>3215.4</v>
      </c>
      <c r="J99" s="13">
        <v>454</v>
      </c>
      <c r="K99" s="12">
        <f>'прил 2'!C99</f>
        <v>7497009.9099999992</v>
      </c>
      <c r="L99" s="12">
        <v>0</v>
      </c>
      <c r="M99" s="12">
        <v>0</v>
      </c>
      <c r="N99" s="12">
        <v>0</v>
      </c>
      <c r="O99" s="12">
        <f t="shared" si="27"/>
        <v>7497009.9099999992</v>
      </c>
      <c r="P99" s="12">
        <f t="shared" si="15"/>
        <v>2331.5947969148469</v>
      </c>
      <c r="Q99" s="12">
        <v>8291.0400000000009</v>
      </c>
      <c r="R99" s="35" t="s">
        <v>76</v>
      </c>
    </row>
    <row r="100" spans="1:18" ht="24.95" customHeight="1" x14ac:dyDescent="0.25">
      <c r="A100" s="4">
        <v>76</v>
      </c>
      <c r="B100" s="6" t="s">
        <v>88</v>
      </c>
      <c r="C100" s="1">
        <v>1972</v>
      </c>
      <c r="D100" s="1">
        <v>1979</v>
      </c>
      <c r="E100" s="42" t="s">
        <v>72</v>
      </c>
      <c r="F100" s="1">
        <v>5</v>
      </c>
      <c r="G100" s="1">
        <v>4</v>
      </c>
      <c r="H100" s="12">
        <v>3639.21</v>
      </c>
      <c r="I100" s="12">
        <v>3313.6</v>
      </c>
      <c r="J100" s="13">
        <v>354</v>
      </c>
      <c r="K100" s="12">
        <f>'прил 2'!C100</f>
        <v>22799596.589999996</v>
      </c>
      <c r="L100" s="12">
        <v>0</v>
      </c>
      <c r="M100" s="12">
        <v>0</v>
      </c>
      <c r="N100" s="12">
        <v>0</v>
      </c>
      <c r="O100" s="12">
        <f t="shared" si="27"/>
        <v>22799596.589999996</v>
      </c>
      <c r="P100" s="12">
        <f t="shared" si="15"/>
        <v>6880.6122012312881</v>
      </c>
      <c r="Q100" s="12">
        <v>8291.0400000000009</v>
      </c>
      <c r="R100" s="35" t="s">
        <v>76</v>
      </c>
    </row>
    <row r="101" spans="1:18" ht="24.95" customHeight="1" x14ac:dyDescent="0.25">
      <c r="A101" s="4">
        <v>77</v>
      </c>
      <c r="B101" s="6" t="s">
        <v>89</v>
      </c>
      <c r="C101" s="1">
        <v>1985</v>
      </c>
      <c r="D101" s="1"/>
      <c r="E101" s="42" t="s">
        <v>72</v>
      </c>
      <c r="F101" s="1">
        <v>5</v>
      </c>
      <c r="G101" s="1">
        <v>6</v>
      </c>
      <c r="H101" s="12">
        <v>5474.9</v>
      </c>
      <c r="I101" s="12">
        <v>3762.4</v>
      </c>
      <c r="J101" s="13">
        <v>429</v>
      </c>
      <c r="K101" s="12">
        <f>'прил 2'!C101</f>
        <v>25907688.950000003</v>
      </c>
      <c r="L101" s="12">
        <v>0</v>
      </c>
      <c r="M101" s="12">
        <v>11046264.350000001</v>
      </c>
      <c r="N101" s="12">
        <v>0</v>
      </c>
      <c r="O101" s="12">
        <f t="shared" si="27"/>
        <v>14861424.600000001</v>
      </c>
      <c r="P101" s="12">
        <f t="shared" si="15"/>
        <v>6885.947520199873</v>
      </c>
      <c r="Q101" s="12">
        <v>8291.0400000000009</v>
      </c>
      <c r="R101" s="35" t="s">
        <v>76</v>
      </c>
    </row>
    <row r="102" spans="1:18" ht="24.95" customHeight="1" x14ac:dyDescent="0.25">
      <c r="A102" s="4">
        <v>78</v>
      </c>
      <c r="B102" s="47" t="s">
        <v>178</v>
      </c>
      <c r="C102" s="1">
        <v>1968</v>
      </c>
      <c r="D102" s="1"/>
      <c r="E102" s="42" t="s">
        <v>72</v>
      </c>
      <c r="F102" s="1">
        <v>5</v>
      </c>
      <c r="G102" s="1">
        <v>3</v>
      </c>
      <c r="H102" s="12">
        <v>3294.28</v>
      </c>
      <c r="I102" s="12">
        <v>2996.11</v>
      </c>
      <c r="J102" s="13">
        <v>387</v>
      </c>
      <c r="K102" s="12">
        <f>'прил 2'!C102</f>
        <v>4684205.1399999997</v>
      </c>
      <c r="L102" s="12">
        <v>0</v>
      </c>
      <c r="M102" s="12">
        <v>0</v>
      </c>
      <c r="N102" s="12">
        <v>0</v>
      </c>
      <c r="O102" s="12">
        <f t="shared" si="27"/>
        <v>4684205.1399999997</v>
      </c>
      <c r="P102" s="12">
        <f t="shared" si="15"/>
        <v>1563.4289595508842</v>
      </c>
      <c r="Q102" s="12">
        <v>8564.0400000000009</v>
      </c>
      <c r="R102" s="35" t="s">
        <v>76</v>
      </c>
    </row>
    <row r="103" spans="1:18" ht="24.95" customHeight="1" x14ac:dyDescent="0.25">
      <c r="A103" s="4">
        <v>79</v>
      </c>
      <c r="B103" s="6" t="s">
        <v>92</v>
      </c>
      <c r="C103" s="1">
        <v>2011</v>
      </c>
      <c r="D103" s="1"/>
      <c r="E103" s="1" t="s">
        <v>73</v>
      </c>
      <c r="F103" s="1" t="s">
        <v>6</v>
      </c>
      <c r="G103" s="1">
        <v>2</v>
      </c>
      <c r="H103" s="12">
        <v>10417.44</v>
      </c>
      <c r="I103" s="12">
        <v>9483.7099999999991</v>
      </c>
      <c r="J103" s="13">
        <v>386</v>
      </c>
      <c r="K103" s="12">
        <f>'прил 2'!C103</f>
        <v>16627844.090000002</v>
      </c>
      <c r="L103" s="12">
        <v>0</v>
      </c>
      <c r="M103" s="12">
        <v>0</v>
      </c>
      <c r="N103" s="12">
        <v>0</v>
      </c>
      <c r="O103" s="12">
        <f t="shared" si="27"/>
        <v>16627844.090000002</v>
      </c>
      <c r="P103" s="12">
        <f t="shared" si="15"/>
        <v>1753.3058360072168</v>
      </c>
      <c r="Q103" s="12">
        <v>8673.32</v>
      </c>
      <c r="R103" s="35" t="s">
        <v>76</v>
      </c>
    </row>
    <row r="104" spans="1:18" ht="24.95" customHeight="1" x14ac:dyDescent="0.25">
      <c r="A104" s="4">
        <v>80</v>
      </c>
      <c r="B104" s="6" t="s">
        <v>93</v>
      </c>
      <c r="C104" s="1">
        <v>1991</v>
      </c>
      <c r="D104" s="1"/>
      <c r="E104" s="42" t="s">
        <v>72</v>
      </c>
      <c r="F104" s="1">
        <v>10</v>
      </c>
      <c r="G104" s="1">
        <v>3</v>
      </c>
      <c r="H104" s="12">
        <v>7308.9</v>
      </c>
      <c r="I104" s="12">
        <v>6441.71</v>
      </c>
      <c r="J104" s="13">
        <v>880</v>
      </c>
      <c r="K104" s="12">
        <f>'прил 2'!C104</f>
        <v>52372730.159999996</v>
      </c>
      <c r="L104" s="12">
        <v>0</v>
      </c>
      <c r="M104" s="12">
        <v>0</v>
      </c>
      <c r="N104" s="12">
        <v>0</v>
      </c>
      <c r="O104" s="12">
        <f t="shared" si="27"/>
        <v>52372730.159999996</v>
      </c>
      <c r="P104" s="12">
        <f t="shared" si="15"/>
        <v>8130.2527061913679</v>
      </c>
      <c r="Q104" s="12">
        <v>19405.32</v>
      </c>
      <c r="R104" s="35" t="s">
        <v>76</v>
      </c>
    </row>
    <row r="105" spans="1:18" ht="24.95" customHeight="1" x14ac:dyDescent="0.25">
      <c r="A105" s="4">
        <v>81</v>
      </c>
      <c r="B105" s="6" t="s">
        <v>94</v>
      </c>
      <c r="C105" s="1">
        <v>2009</v>
      </c>
      <c r="D105" s="1"/>
      <c r="E105" s="42" t="s">
        <v>72</v>
      </c>
      <c r="F105" s="1">
        <v>10</v>
      </c>
      <c r="G105" s="1">
        <v>1</v>
      </c>
      <c r="H105" s="12">
        <v>3804.8</v>
      </c>
      <c r="I105" s="12">
        <v>2742.8</v>
      </c>
      <c r="J105" s="13">
        <v>51</v>
      </c>
      <c r="K105" s="12">
        <f>'прил 2'!C105</f>
        <v>17429621.27</v>
      </c>
      <c r="L105" s="12">
        <v>0</v>
      </c>
      <c r="M105" s="12">
        <v>0</v>
      </c>
      <c r="N105" s="12">
        <v>0</v>
      </c>
      <c r="O105" s="12">
        <f t="shared" si="27"/>
        <v>17429621.27</v>
      </c>
      <c r="P105" s="12">
        <f t="shared" si="15"/>
        <v>6354.6818105585526</v>
      </c>
      <c r="Q105" s="12">
        <v>7300.32</v>
      </c>
      <c r="R105" s="35" t="s">
        <v>76</v>
      </c>
    </row>
    <row r="106" spans="1:18" ht="24.95" customHeight="1" x14ac:dyDescent="0.25">
      <c r="A106" s="4">
        <v>82</v>
      </c>
      <c r="B106" s="6" t="s">
        <v>179</v>
      </c>
      <c r="C106" s="1">
        <v>1971</v>
      </c>
      <c r="D106" s="1">
        <v>2003</v>
      </c>
      <c r="E106" s="1" t="s">
        <v>73</v>
      </c>
      <c r="F106" s="1">
        <v>2</v>
      </c>
      <c r="G106" s="1">
        <v>1</v>
      </c>
      <c r="H106" s="12">
        <v>323.83999999999997</v>
      </c>
      <c r="I106" s="12">
        <v>294.39999999999998</v>
      </c>
      <c r="J106" s="13">
        <v>26</v>
      </c>
      <c r="K106" s="12">
        <f>'прил 2'!C106</f>
        <v>2461678.86</v>
      </c>
      <c r="L106" s="12">
        <v>0</v>
      </c>
      <c r="M106" s="12">
        <v>0</v>
      </c>
      <c r="N106" s="12">
        <v>0</v>
      </c>
      <c r="O106" s="12">
        <f t="shared" si="27"/>
        <v>2461678.86</v>
      </c>
      <c r="P106" s="12">
        <f t="shared" si="15"/>
        <v>8361.6809103260875</v>
      </c>
      <c r="Q106" s="12">
        <v>13704.03</v>
      </c>
      <c r="R106" s="35" t="s">
        <v>76</v>
      </c>
    </row>
    <row r="107" spans="1:18" ht="24.95" customHeight="1" x14ac:dyDescent="0.25">
      <c r="A107" s="4">
        <v>83</v>
      </c>
      <c r="B107" s="6" t="s">
        <v>180</v>
      </c>
      <c r="C107" s="1">
        <v>1971</v>
      </c>
      <c r="D107" s="1">
        <v>2004</v>
      </c>
      <c r="E107" s="42" t="s">
        <v>72</v>
      </c>
      <c r="F107" s="1">
        <v>2</v>
      </c>
      <c r="G107" s="1">
        <v>1</v>
      </c>
      <c r="H107" s="12">
        <v>295.10000000000002</v>
      </c>
      <c r="I107" s="12">
        <v>227.7</v>
      </c>
      <c r="J107" s="13">
        <v>22</v>
      </c>
      <c r="K107" s="12">
        <f>'прил 2'!C107</f>
        <v>2051793.2799999998</v>
      </c>
      <c r="L107" s="12">
        <v>0</v>
      </c>
      <c r="M107" s="12">
        <v>0</v>
      </c>
      <c r="N107" s="12">
        <v>0</v>
      </c>
      <c r="O107" s="12">
        <f t="shared" si="27"/>
        <v>2051793.2799999998</v>
      </c>
      <c r="P107" s="12">
        <f t="shared" si="15"/>
        <v>9010.9498462889769</v>
      </c>
      <c r="Q107" s="12">
        <v>13704.03</v>
      </c>
      <c r="R107" s="35" t="s">
        <v>76</v>
      </c>
    </row>
    <row r="108" spans="1:18" ht="24.95" customHeight="1" x14ac:dyDescent="0.25">
      <c r="A108" s="4">
        <v>84</v>
      </c>
      <c r="B108" s="6" t="s">
        <v>181</v>
      </c>
      <c r="C108" s="1">
        <v>1971</v>
      </c>
      <c r="D108" s="1">
        <v>2003</v>
      </c>
      <c r="E108" s="1" t="s">
        <v>73</v>
      </c>
      <c r="F108" s="1">
        <v>2</v>
      </c>
      <c r="G108" s="1">
        <v>1</v>
      </c>
      <c r="H108" s="12">
        <v>295</v>
      </c>
      <c r="I108" s="12">
        <v>227.6</v>
      </c>
      <c r="J108" s="13">
        <v>21</v>
      </c>
      <c r="K108" s="12">
        <f>'прил 2'!C108</f>
        <v>2045212.31</v>
      </c>
      <c r="L108" s="12">
        <v>0</v>
      </c>
      <c r="M108" s="12">
        <v>0</v>
      </c>
      <c r="N108" s="12">
        <v>0</v>
      </c>
      <c r="O108" s="12">
        <f t="shared" si="27"/>
        <v>2045212.31</v>
      </c>
      <c r="P108" s="12">
        <f t="shared" si="15"/>
        <v>8985.9943321616884</v>
      </c>
      <c r="Q108" s="12">
        <v>13704.03</v>
      </c>
      <c r="R108" s="35" t="s">
        <v>76</v>
      </c>
    </row>
    <row r="109" spans="1:18" ht="24.95" customHeight="1" x14ac:dyDescent="0.25">
      <c r="A109" s="4">
        <v>85</v>
      </c>
      <c r="B109" s="6" t="s">
        <v>182</v>
      </c>
      <c r="C109" s="1">
        <v>1971</v>
      </c>
      <c r="D109" s="1">
        <v>2004</v>
      </c>
      <c r="E109" s="1" t="s">
        <v>73</v>
      </c>
      <c r="F109" s="1">
        <v>2</v>
      </c>
      <c r="G109" s="1">
        <v>1</v>
      </c>
      <c r="H109" s="12">
        <v>324.61</v>
      </c>
      <c r="I109" s="12">
        <v>295.10000000000002</v>
      </c>
      <c r="J109" s="13">
        <v>25</v>
      </c>
      <c r="K109" s="12">
        <f>'прил 2'!C109</f>
        <v>2395658.02</v>
      </c>
      <c r="L109" s="12">
        <v>0</v>
      </c>
      <c r="M109" s="12">
        <v>0</v>
      </c>
      <c r="N109" s="12">
        <v>0</v>
      </c>
      <c r="O109" s="12">
        <f t="shared" si="27"/>
        <v>2395658.02</v>
      </c>
      <c r="P109" s="12">
        <f t="shared" si="15"/>
        <v>8118.1227380548962</v>
      </c>
      <c r="Q109" s="12">
        <v>13704.03</v>
      </c>
      <c r="R109" s="35" t="s">
        <v>76</v>
      </c>
    </row>
    <row r="110" spans="1:18" ht="24.95" customHeight="1" x14ac:dyDescent="0.25">
      <c r="A110" s="4">
        <v>86</v>
      </c>
      <c r="B110" s="6" t="s">
        <v>183</v>
      </c>
      <c r="C110" s="1">
        <v>1971</v>
      </c>
      <c r="D110" s="1">
        <v>2003</v>
      </c>
      <c r="E110" s="42" t="s">
        <v>72</v>
      </c>
      <c r="F110" s="1">
        <v>2</v>
      </c>
      <c r="G110" s="1">
        <v>1</v>
      </c>
      <c r="H110" s="12">
        <v>295.8</v>
      </c>
      <c r="I110" s="12">
        <v>194.4</v>
      </c>
      <c r="J110" s="13">
        <v>20</v>
      </c>
      <c r="K110" s="12">
        <f>'прил 2'!C110</f>
        <v>1849450.09</v>
      </c>
      <c r="L110" s="12">
        <v>0</v>
      </c>
      <c r="M110" s="12">
        <v>0</v>
      </c>
      <c r="N110" s="12">
        <v>0</v>
      </c>
      <c r="O110" s="12">
        <f t="shared" si="27"/>
        <v>1849450.09</v>
      </c>
      <c r="P110" s="12">
        <f t="shared" si="15"/>
        <v>9513.6321502057617</v>
      </c>
      <c r="Q110" s="12">
        <v>13704.03</v>
      </c>
      <c r="R110" s="35" t="s">
        <v>76</v>
      </c>
    </row>
    <row r="111" spans="1:18" ht="24.95" customHeight="1" x14ac:dyDescent="0.25">
      <c r="A111" s="4">
        <v>87</v>
      </c>
      <c r="B111" s="46" t="s">
        <v>96</v>
      </c>
      <c r="C111" s="1">
        <v>1969</v>
      </c>
      <c r="D111" s="1">
        <v>2003</v>
      </c>
      <c r="E111" s="42" t="s">
        <v>72</v>
      </c>
      <c r="F111" s="1">
        <v>5</v>
      </c>
      <c r="G111" s="1">
        <v>4</v>
      </c>
      <c r="H111" s="12">
        <v>4934.8</v>
      </c>
      <c r="I111" s="12">
        <v>3170</v>
      </c>
      <c r="J111" s="13">
        <v>296</v>
      </c>
      <c r="K111" s="12">
        <f>'прил 2'!C111</f>
        <v>26004839.859999999</v>
      </c>
      <c r="L111" s="12">
        <v>0</v>
      </c>
      <c r="M111" s="12">
        <v>0</v>
      </c>
      <c r="N111" s="12">
        <v>0</v>
      </c>
      <c r="O111" s="12">
        <f t="shared" si="27"/>
        <v>26004839.859999999</v>
      </c>
      <c r="P111" s="12">
        <f t="shared" si="15"/>
        <v>8203.4195141955843</v>
      </c>
      <c r="Q111" s="12">
        <v>22161.14</v>
      </c>
      <c r="R111" s="35" t="s">
        <v>76</v>
      </c>
    </row>
    <row r="112" spans="1:18" ht="24.95" customHeight="1" x14ac:dyDescent="0.25">
      <c r="A112" s="4">
        <v>88</v>
      </c>
      <c r="B112" s="6" t="s">
        <v>97</v>
      </c>
      <c r="C112" s="1">
        <v>1991</v>
      </c>
      <c r="D112" s="1"/>
      <c r="E112" s="1" t="s">
        <v>73</v>
      </c>
      <c r="F112" s="1">
        <v>10</v>
      </c>
      <c r="G112" s="1">
        <v>5</v>
      </c>
      <c r="H112" s="12">
        <v>16058.11</v>
      </c>
      <c r="I112" s="12">
        <v>11315.29</v>
      </c>
      <c r="J112" s="13">
        <v>1361</v>
      </c>
      <c r="K112" s="12">
        <f>'прил 2'!C112</f>
        <v>28498020.109999999</v>
      </c>
      <c r="L112" s="12">
        <v>0</v>
      </c>
      <c r="M112" s="12">
        <v>0</v>
      </c>
      <c r="N112" s="12">
        <v>0</v>
      </c>
      <c r="O112" s="12">
        <f t="shared" si="27"/>
        <v>28498020.109999999</v>
      </c>
      <c r="P112" s="12">
        <f t="shared" si="15"/>
        <v>2518.5408513612992</v>
      </c>
      <c r="Q112" s="12">
        <v>7300.32</v>
      </c>
      <c r="R112" s="35" t="s">
        <v>76</v>
      </c>
    </row>
    <row r="113" spans="1:18" ht="24.95" customHeight="1" x14ac:dyDescent="0.25">
      <c r="A113" s="4">
        <v>89</v>
      </c>
      <c r="B113" s="46" t="s">
        <v>184</v>
      </c>
      <c r="C113" s="1">
        <v>1968</v>
      </c>
      <c r="D113" s="1">
        <v>2006</v>
      </c>
      <c r="E113" s="42" t="s">
        <v>72</v>
      </c>
      <c r="F113" s="1">
        <v>5</v>
      </c>
      <c r="G113" s="1">
        <v>4</v>
      </c>
      <c r="H113" s="12">
        <v>2747.3</v>
      </c>
      <c r="I113" s="12">
        <v>2742.2</v>
      </c>
      <c r="J113" s="13">
        <v>179</v>
      </c>
      <c r="K113" s="12">
        <f>'прил 2'!C113</f>
        <v>2674742.61</v>
      </c>
      <c r="L113" s="12">
        <v>0</v>
      </c>
      <c r="M113" s="12">
        <v>0</v>
      </c>
      <c r="N113" s="12">
        <v>0</v>
      </c>
      <c r="O113" s="12">
        <f t="shared" si="27"/>
        <v>2674742.61</v>
      </c>
      <c r="P113" s="12">
        <f t="shared" si="15"/>
        <v>975.40026620961271</v>
      </c>
      <c r="Q113" s="12">
        <v>2707.04</v>
      </c>
      <c r="R113" s="35" t="s">
        <v>76</v>
      </c>
    </row>
    <row r="114" spans="1:18" ht="24.95" customHeight="1" x14ac:dyDescent="0.25">
      <c r="A114" s="4">
        <v>90</v>
      </c>
      <c r="B114" s="46" t="s">
        <v>185</v>
      </c>
      <c r="C114" s="1">
        <v>1968</v>
      </c>
      <c r="D114" s="1">
        <v>2006</v>
      </c>
      <c r="E114" s="42" t="s">
        <v>72</v>
      </c>
      <c r="F114" s="1">
        <v>5</v>
      </c>
      <c r="G114" s="1">
        <v>3</v>
      </c>
      <c r="H114" s="12">
        <v>3060.5</v>
      </c>
      <c r="I114" s="12">
        <v>3035.69</v>
      </c>
      <c r="J114" s="13">
        <v>403</v>
      </c>
      <c r="K114" s="12">
        <f>'прил 2'!C114</f>
        <v>20813721.979999997</v>
      </c>
      <c r="L114" s="12">
        <v>0</v>
      </c>
      <c r="M114" s="12">
        <v>0</v>
      </c>
      <c r="N114" s="12">
        <v>0</v>
      </c>
      <c r="O114" s="12">
        <f t="shared" si="27"/>
        <v>20813721.979999997</v>
      </c>
      <c r="P114" s="12">
        <f t="shared" si="15"/>
        <v>6856.3397382473167</v>
      </c>
      <c r="Q114" s="12">
        <v>16586.04</v>
      </c>
      <c r="R114" s="35" t="s">
        <v>76</v>
      </c>
    </row>
    <row r="115" spans="1:18" ht="24.95" customHeight="1" x14ac:dyDescent="0.25">
      <c r="A115" s="4">
        <v>91</v>
      </c>
      <c r="B115" s="6" t="s">
        <v>186</v>
      </c>
      <c r="C115" s="1">
        <v>1955</v>
      </c>
      <c r="D115" s="1">
        <v>2019</v>
      </c>
      <c r="E115" s="42" t="s">
        <v>72</v>
      </c>
      <c r="F115" s="1">
        <v>2</v>
      </c>
      <c r="G115" s="1">
        <v>1</v>
      </c>
      <c r="H115" s="12">
        <v>461.34</v>
      </c>
      <c r="I115" s="12">
        <v>419.4</v>
      </c>
      <c r="J115" s="13">
        <v>25</v>
      </c>
      <c r="K115" s="12">
        <f>'прил 2'!C115</f>
        <v>11806414.049999999</v>
      </c>
      <c r="L115" s="12">
        <v>0</v>
      </c>
      <c r="M115" s="12">
        <v>0</v>
      </c>
      <c r="N115" s="12">
        <v>0</v>
      </c>
      <c r="O115" s="12">
        <f t="shared" si="27"/>
        <v>11806414.049999999</v>
      </c>
      <c r="P115" s="12">
        <f t="shared" si="15"/>
        <v>28150.724964234621</v>
      </c>
      <c r="Q115" s="12">
        <v>38435.14</v>
      </c>
      <c r="R115" s="35" t="s">
        <v>76</v>
      </c>
    </row>
    <row r="116" spans="1:18" ht="24.95" customHeight="1" x14ac:dyDescent="0.25">
      <c r="A116" s="4">
        <v>92</v>
      </c>
      <c r="B116" s="6" t="s">
        <v>187</v>
      </c>
      <c r="C116" s="1">
        <v>1954</v>
      </c>
      <c r="D116" s="1">
        <v>2006</v>
      </c>
      <c r="E116" s="42" t="s">
        <v>72</v>
      </c>
      <c r="F116" s="1">
        <v>2</v>
      </c>
      <c r="G116" s="1">
        <v>2</v>
      </c>
      <c r="H116" s="12">
        <v>433.3</v>
      </c>
      <c r="I116" s="12">
        <v>378.3</v>
      </c>
      <c r="J116" s="13">
        <v>25</v>
      </c>
      <c r="K116" s="12">
        <f>'прил 2'!C116</f>
        <v>11596741.630000001</v>
      </c>
      <c r="L116" s="12">
        <v>0</v>
      </c>
      <c r="M116" s="12">
        <v>0</v>
      </c>
      <c r="N116" s="12">
        <v>0</v>
      </c>
      <c r="O116" s="12">
        <f t="shared" si="27"/>
        <v>11596741.630000001</v>
      </c>
      <c r="P116" s="12">
        <f t="shared" si="15"/>
        <v>30654.881390430877</v>
      </c>
      <c r="Q116" s="12">
        <v>40651.14</v>
      </c>
      <c r="R116" s="35" t="s">
        <v>76</v>
      </c>
    </row>
    <row r="117" spans="1:18" ht="24.95" customHeight="1" x14ac:dyDescent="0.25">
      <c r="A117" s="4">
        <v>93</v>
      </c>
      <c r="B117" s="6" t="s">
        <v>188</v>
      </c>
      <c r="C117" s="1">
        <v>1955</v>
      </c>
      <c r="D117" s="1">
        <v>2006</v>
      </c>
      <c r="E117" s="42" t="s">
        <v>72</v>
      </c>
      <c r="F117" s="1">
        <v>2</v>
      </c>
      <c r="G117" s="1">
        <v>2</v>
      </c>
      <c r="H117" s="12">
        <v>432.2</v>
      </c>
      <c r="I117" s="12">
        <v>376.4</v>
      </c>
      <c r="J117" s="13">
        <v>23</v>
      </c>
      <c r="K117" s="12">
        <f>'прил 2'!C117</f>
        <v>11575461.380000003</v>
      </c>
      <c r="L117" s="12">
        <v>0</v>
      </c>
      <c r="M117" s="12">
        <v>0</v>
      </c>
      <c r="N117" s="12">
        <v>0</v>
      </c>
      <c r="O117" s="12">
        <f t="shared" si="27"/>
        <v>11575461.380000003</v>
      </c>
      <c r="P117" s="12">
        <f t="shared" si="15"/>
        <v>30753.085494155162</v>
      </c>
      <c r="Q117" s="12">
        <v>40651.14</v>
      </c>
      <c r="R117" s="35" t="s">
        <v>76</v>
      </c>
    </row>
    <row r="118" spans="1:18" ht="24.95" customHeight="1" x14ac:dyDescent="0.25">
      <c r="A118" s="4">
        <v>94</v>
      </c>
      <c r="B118" s="6" t="s">
        <v>189</v>
      </c>
      <c r="C118" s="1">
        <v>1955</v>
      </c>
      <c r="D118" s="1">
        <v>2003</v>
      </c>
      <c r="E118" s="42" t="s">
        <v>72</v>
      </c>
      <c r="F118" s="1">
        <v>2</v>
      </c>
      <c r="G118" s="1">
        <v>2</v>
      </c>
      <c r="H118" s="12">
        <v>434.7</v>
      </c>
      <c r="I118" s="12">
        <v>379.1</v>
      </c>
      <c r="J118" s="13">
        <v>33</v>
      </c>
      <c r="K118" s="12">
        <f>'прил 2'!C118</f>
        <v>11416185.689999999</v>
      </c>
      <c r="L118" s="12">
        <v>0</v>
      </c>
      <c r="M118" s="12">
        <v>0</v>
      </c>
      <c r="N118" s="12">
        <v>0</v>
      </c>
      <c r="O118" s="12">
        <f t="shared" si="27"/>
        <v>11416185.689999999</v>
      </c>
      <c r="P118" s="12">
        <f t="shared" si="15"/>
        <v>30113.91635452387</v>
      </c>
      <c r="Q118" s="12">
        <v>40651.14</v>
      </c>
      <c r="R118" s="35" t="s">
        <v>76</v>
      </c>
    </row>
    <row r="119" spans="1:18" ht="24.95" customHeight="1" x14ac:dyDescent="0.25">
      <c r="A119" s="4">
        <v>95</v>
      </c>
      <c r="B119" s="46" t="s">
        <v>190</v>
      </c>
      <c r="C119" s="1">
        <v>1967</v>
      </c>
      <c r="D119" s="1"/>
      <c r="E119" s="42" t="s">
        <v>72</v>
      </c>
      <c r="F119" s="1">
        <v>5</v>
      </c>
      <c r="G119" s="1">
        <v>4</v>
      </c>
      <c r="H119" s="12">
        <v>3432.1</v>
      </c>
      <c r="I119" s="12">
        <v>3188.5</v>
      </c>
      <c r="J119" s="13">
        <v>151</v>
      </c>
      <c r="K119" s="12">
        <f>'прил 2'!C119</f>
        <v>9258003.290000001</v>
      </c>
      <c r="L119" s="12">
        <v>0</v>
      </c>
      <c r="M119" s="12">
        <v>0</v>
      </c>
      <c r="N119" s="12">
        <v>0</v>
      </c>
      <c r="O119" s="12">
        <f t="shared" si="27"/>
        <v>9258003.290000001</v>
      </c>
      <c r="P119" s="12">
        <f t="shared" si="15"/>
        <v>2903.5606993884276</v>
      </c>
      <c r="Q119" s="12">
        <v>13187.04</v>
      </c>
      <c r="R119" s="35" t="s">
        <v>76</v>
      </c>
    </row>
    <row r="120" spans="1:18" ht="24.95" customHeight="1" x14ac:dyDescent="0.25">
      <c r="A120" s="4">
        <v>96</v>
      </c>
      <c r="B120" s="46" t="s">
        <v>191</v>
      </c>
      <c r="C120" s="1">
        <v>1967</v>
      </c>
      <c r="D120" s="1">
        <v>1974</v>
      </c>
      <c r="E120" s="1" t="s">
        <v>74</v>
      </c>
      <c r="F120" s="1">
        <v>5</v>
      </c>
      <c r="G120" s="1">
        <v>4</v>
      </c>
      <c r="H120" s="12">
        <v>4360.1000000000004</v>
      </c>
      <c r="I120" s="12">
        <v>3585.2</v>
      </c>
      <c r="J120" s="13">
        <v>168</v>
      </c>
      <c r="K120" s="12">
        <f>'прил 2'!C120</f>
        <v>27228733.579999998</v>
      </c>
      <c r="L120" s="12">
        <v>0</v>
      </c>
      <c r="M120" s="12">
        <v>0</v>
      </c>
      <c r="N120" s="12">
        <v>0</v>
      </c>
      <c r="O120" s="12">
        <f t="shared" si="27"/>
        <v>27228733.579999998</v>
      </c>
      <c r="P120" s="12">
        <f t="shared" si="15"/>
        <v>7594.7600078098849</v>
      </c>
      <c r="Q120" s="12">
        <v>13092.04</v>
      </c>
      <c r="R120" s="35" t="s">
        <v>76</v>
      </c>
    </row>
    <row r="121" spans="1:18" ht="24.95" customHeight="1" x14ac:dyDescent="0.25">
      <c r="A121" s="4">
        <v>97</v>
      </c>
      <c r="B121" s="6" t="s">
        <v>192</v>
      </c>
      <c r="C121" s="1">
        <v>1969</v>
      </c>
      <c r="D121" s="1">
        <v>1995</v>
      </c>
      <c r="E121" s="1" t="s">
        <v>73</v>
      </c>
      <c r="F121" s="1">
        <v>5</v>
      </c>
      <c r="G121" s="1">
        <v>4</v>
      </c>
      <c r="H121" s="12">
        <v>3105.7</v>
      </c>
      <c r="I121" s="12">
        <v>2823.3</v>
      </c>
      <c r="J121" s="13">
        <v>172</v>
      </c>
      <c r="K121" s="12">
        <f>'прил 2'!C121</f>
        <v>22453416.629999995</v>
      </c>
      <c r="L121" s="12">
        <v>0</v>
      </c>
      <c r="M121" s="12">
        <v>0</v>
      </c>
      <c r="N121" s="12">
        <v>0</v>
      </c>
      <c r="O121" s="12">
        <f t="shared" si="27"/>
        <v>22453416.629999995</v>
      </c>
      <c r="P121" s="12">
        <f t="shared" si="15"/>
        <v>7952.8978960790546</v>
      </c>
      <c r="Q121" s="12">
        <v>22002.04</v>
      </c>
      <c r="R121" s="35" t="s">
        <v>76</v>
      </c>
    </row>
    <row r="122" spans="1:18" ht="24.95" customHeight="1" x14ac:dyDescent="0.25">
      <c r="A122" s="4">
        <v>98</v>
      </c>
      <c r="B122" s="6" t="s">
        <v>193</v>
      </c>
      <c r="C122" s="1">
        <v>1966</v>
      </c>
      <c r="D122" s="1">
        <v>2003</v>
      </c>
      <c r="E122" s="1" t="s">
        <v>74</v>
      </c>
      <c r="F122" s="1">
        <v>5</v>
      </c>
      <c r="G122" s="1">
        <v>4</v>
      </c>
      <c r="H122" s="12">
        <v>4448.5</v>
      </c>
      <c r="I122" s="12">
        <v>3985.5</v>
      </c>
      <c r="J122" s="13">
        <v>170</v>
      </c>
      <c r="K122" s="12">
        <f>'прил 2'!C122</f>
        <v>15382266.960000001</v>
      </c>
      <c r="L122" s="12">
        <v>0</v>
      </c>
      <c r="M122" s="12">
        <v>0</v>
      </c>
      <c r="N122" s="12">
        <v>0</v>
      </c>
      <c r="O122" s="12">
        <f t="shared" si="27"/>
        <v>15382266.960000001</v>
      </c>
      <c r="P122" s="12">
        <f t="shared" si="15"/>
        <v>3859.5576364320664</v>
      </c>
      <c r="Q122" s="12">
        <v>11619.04</v>
      </c>
      <c r="R122" s="35" t="s">
        <v>76</v>
      </c>
    </row>
    <row r="123" spans="1:18" ht="24.95" customHeight="1" x14ac:dyDescent="0.25">
      <c r="A123" s="4">
        <v>99</v>
      </c>
      <c r="B123" s="6" t="s">
        <v>194</v>
      </c>
      <c r="C123" s="1">
        <v>1966</v>
      </c>
      <c r="D123" s="1">
        <v>2007</v>
      </c>
      <c r="E123" s="42" t="s">
        <v>72</v>
      </c>
      <c r="F123" s="1">
        <v>5</v>
      </c>
      <c r="G123" s="1">
        <v>4</v>
      </c>
      <c r="H123" s="12">
        <v>4464.6000000000004</v>
      </c>
      <c r="I123" s="12">
        <v>3199.7</v>
      </c>
      <c r="J123" s="13">
        <v>164</v>
      </c>
      <c r="K123" s="12">
        <f>'прил 2'!C123</f>
        <v>7471785.7999999998</v>
      </c>
      <c r="L123" s="12">
        <v>0</v>
      </c>
      <c r="M123" s="12">
        <v>0</v>
      </c>
      <c r="N123" s="12">
        <v>0</v>
      </c>
      <c r="O123" s="12">
        <f t="shared" si="27"/>
        <v>7471785.7999999998</v>
      </c>
      <c r="P123" s="12">
        <f t="shared" si="15"/>
        <v>2335.1519829984063</v>
      </c>
      <c r="Q123" s="12">
        <v>5695.04</v>
      </c>
      <c r="R123" s="35" t="s">
        <v>76</v>
      </c>
    </row>
    <row r="124" spans="1:18" ht="24.95" customHeight="1" x14ac:dyDescent="0.25">
      <c r="A124" s="4">
        <v>100</v>
      </c>
      <c r="B124" s="46" t="s">
        <v>195</v>
      </c>
      <c r="C124" s="1">
        <v>1965</v>
      </c>
      <c r="D124" s="1">
        <v>2017</v>
      </c>
      <c r="E124" s="42" t="s">
        <v>72</v>
      </c>
      <c r="F124" s="1">
        <v>4</v>
      </c>
      <c r="G124" s="1">
        <v>4</v>
      </c>
      <c r="H124" s="12">
        <v>2855.6</v>
      </c>
      <c r="I124" s="12">
        <v>2592.5</v>
      </c>
      <c r="J124" s="13">
        <v>164</v>
      </c>
      <c r="K124" s="12">
        <f>'прил 2'!C124</f>
        <v>8690278.6799999997</v>
      </c>
      <c r="L124" s="12">
        <v>0</v>
      </c>
      <c r="M124" s="12">
        <v>0</v>
      </c>
      <c r="N124" s="12">
        <v>0</v>
      </c>
      <c r="O124" s="12">
        <f t="shared" si="27"/>
        <v>8690278.6799999997</v>
      </c>
      <c r="P124" s="12">
        <f t="shared" si="15"/>
        <v>3352.084351012536</v>
      </c>
      <c r="Q124" s="12">
        <v>15101.14</v>
      </c>
      <c r="R124" s="35" t="s">
        <v>76</v>
      </c>
    </row>
    <row r="125" spans="1:18" ht="24.95" customHeight="1" x14ac:dyDescent="0.25">
      <c r="A125" s="4">
        <v>101</v>
      </c>
      <c r="B125" s="6" t="s">
        <v>196</v>
      </c>
      <c r="C125" s="1">
        <v>1966</v>
      </c>
      <c r="D125" s="1"/>
      <c r="E125" s="42" t="s">
        <v>72</v>
      </c>
      <c r="F125" s="1">
        <v>5</v>
      </c>
      <c r="G125" s="1">
        <v>4</v>
      </c>
      <c r="H125" s="12">
        <v>4207.2</v>
      </c>
      <c r="I125" s="12">
        <v>3208.9</v>
      </c>
      <c r="J125" s="13">
        <v>199</v>
      </c>
      <c r="K125" s="12">
        <f>'прил 2'!C125</f>
        <v>12064758.129999999</v>
      </c>
      <c r="L125" s="12">
        <v>0</v>
      </c>
      <c r="M125" s="12">
        <v>0</v>
      </c>
      <c r="N125" s="12">
        <v>0</v>
      </c>
      <c r="O125" s="12">
        <f t="shared" si="27"/>
        <v>12064758.129999999</v>
      </c>
      <c r="P125" s="12">
        <f t="shared" si="15"/>
        <v>3759.7800274237275</v>
      </c>
      <c r="Q125" s="12">
        <v>7704.14</v>
      </c>
      <c r="R125" s="35" t="s">
        <v>76</v>
      </c>
    </row>
    <row r="126" spans="1:18" ht="24.95" customHeight="1" x14ac:dyDescent="0.25">
      <c r="A126" s="4">
        <v>102</v>
      </c>
      <c r="B126" s="6" t="s">
        <v>197</v>
      </c>
      <c r="C126" s="1">
        <v>1966</v>
      </c>
      <c r="D126" s="1">
        <v>2007</v>
      </c>
      <c r="E126" s="42" t="s">
        <v>72</v>
      </c>
      <c r="F126" s="1">
        <v>4</v>
      </c>
      <c r="G126" s="1">
        <v>2</v>
      </c>
      <c r="H126" s="12">
        <v>1385.45</v>
      </c>
      <c r="I126" s="12">
        <v>1259.5</v>
      </c>
      <c r="J126" s="13">
        <v>91</v>
      </c>
      <c r="K126" s="12">
        <f>'прил 2'!C126</f>
        <v>14749409.32</v>
      </c>
      <c r="L126" s="12">
        <v>0</v>
      </c>
      <c r="M126" s="12">
        <v>0</v>
      </c>
      <c r="N126" s="12">
        <v>0</v>
      </c>
      <c r="O126" s="12">
        <f t="shared" si="27"/>
        <v>14749409.32</v>
      </c>
      <c r="P126" s="12">
        <f t="shared" si="15"/>
        <v>11710.527447399762</v>
      </c>
      <c r="Q126" s="12">
        <v>20282.14</v>
      </c>
      <c r="R126" s="35" t="s">
        <v>76</v>
      </c>
    </row>
    <row r="127" spans="1:18" ht="24.95" customHeight="1" x14ac:dyDescent="0.25">
      <c r="A127" s="4">
        <v>103</v>
      </c>
      <c r="B127" s="46" t="s">
        <v>198</v>
      </c>
      <c r="C127" s="1">
        <v>1968</v>
      </c>
      <c r="D127" s="1">
        <v>2019</v>
      </c>
      <c r="E127" s="42" t="s">
        <v>72</v>
      </c>
      <c r="F127" s="1">
        <v>9</v>
      </c>
      <c r="G127" s="1">
        <v>1</v>
      </c>
      <c r="H127" s="12">
        <v>2538.4</v>
      </c>
      <c r="I127" s="12">
        <v>2271.4</v>
      </c>
      <c r="J127" s="13">
        <v>137</v>
      </c>
      <c r="K127" s="12">
        <f>'прил 2'!C127</f>
        <v>6773893.6800000006</v>
      </c>
      <c r="L127" s="12">
        <v>0</v>
      </c>
      <c r="M127" s="12">
        <v>0</v>
      </c>
      <c r="N127" s="12">
        <v>0</v>
      </c>
      <c r="O127" s="12">
        <f t="shared" si="27"/>
        <v>6773893.6800000006</v>
      </c>
      <c r="P127" s="12">
        <f t="shared" si="15"/>
        <v>2982.2548560359251</v>
      </c>
      <c r="Q127" s="12">
        <v>5768.32</v>
      </c>
      <c r="R127" s="35" t="s">
        <v>76</v>
      </c>
    </row>
    <row r="128" spans="1:18" ht="24.95" customHeight="1" x14ac:dyDescent="0.25">
      <c r="A128" s="4">
        <v>104</v>
      </c>
      <c r="B128" s="6" t="s">
        <v>199</v>
      </c>
      <c r="C128" s="1">
        <v>1969</v>
      </c>
      <c r="D128" s="1"/>
      <c r="E128" s="42" t="s">
        <v>72</v>
      </c>
      <c r="F128" s="1">
        <v>5</v>
      </c>
      <c r="G128" s="1">
        <v>8</v>
      </c>
      <c r="H128" s="12">
        <v>5764.3</v>
      </c>
      <c r="I128" s="12">
        <v>5759</v>
      </c>
      <c r="J128" s="13">
        <v>403</v>
      </c>
      <c r="K128" s="12">
        <f>'прил 2'!C128</f>
        <v>51518393.270000003</v>
      </c>
      <c r="L128" s="12">
        <v>0</v>
      </c>
      <c r="M128" s="12">
        <v>0</v>
      </c>
      <c r="N128" s="12">
        <v>0</v>
      </c>
      <c r="O128" s="12">
        <f t="shared" si="27"/>
        <v>51518393.270000003</v>
      </c>
      <c r="P128" s="12">
        <f t="shared" si="15"/>
        <v>8945.7185744052786</v>
      </c>
      <c r="Q128" s="12">
        <v>19016.04</v>
      </c>
      <c r="R128" s="35" t="s">
        <v>76</v>
      </c>
    </row>
    <row r="129" spans="1:18" ht="24.95" customHeight="1" x14ac:dyDescent="0.25">
      <c r="A129" s="4">
        <v>105</v>
      </c>
      <c r="B129" s="6" t="s">
        <v>200</v>
      </c>
      <c r="C129" s="1">
        <v>1969</v>
      </c>
      <c r="D129" s="1">
        <v>2006</v>
      </c>
      <c r="E129" s="42" t="s">
        <v>72</v>
      </c>
      <c r="F129" s="1">
        <v>5</v>
      </c>
      <c r="G129" s="1">
        <v>8</v>
      </c>
      <c r="H129" s="12">
        <v>5739.2</v>
      </c>
      <c r="I129" s="12">
        <v>5731.5</v>
      </c>
      <c r="J129" s="13">
        <v>377</v>
      </c>
      <c r="K129" s="12">
        <f>'прил 2'!C129</f>
        <v>37938264.68</v>
      </c>
      <c r="L129" s="12">
        <v>0</v>
      </c>
      <c r="M129" s="12">
        <v>0</v>
      </c>
      <c r="N129" s="12">
        <v>0</v>
      </c>
      <c r="O129" s="12">
        <f t="shared" si="27"/>
        <v>37938264.68</v>
      </c>
      <c r="P129" s="12">
        <f t="shared" si="15"/>
        <v>6619.2558108697549</v>
      </c>
      <c r="Q129" s="12">
        <v>11619.04</v>
      </c>
      <c r="R129" s="35" t="s">
        <v>76</v>
      </c>
    </row>
    <row r="130" spans="1:18" ht="24.95" customHeight="1" x14ac:dyDescent="0.25">
      <c r="A130" s="4">
        <v>106</v>
      </c>
      <c r="B130" s="6" t="s">
        <v>201</v>
      </c>
      <c r="C130" s="1">
        <v>1964</v>
      </c>
      <c r="D130" s="1">
        <v>2019</v>
      </c>
      <c r="E130" s="1" t="s">
        <v>73</v>
      </c>
      <c r="F130" s="1">
        <v>5</v>
      </c>
      <c r="G130" s="1">
        <v>4</v>
      </c>
      <c r="H130" s="12">
        <v>4538.8</v>
      </c>
      <c r="I130" s="12">
        <v>3559.2</v>
      </c>
      <c r="J130" s="13">
        <v>216</v>
      </c>
      <c r="K130" s="12">
        <f>'прил 2'!C130</f>
        <v>6491981.4500000011</v>
      </c>
      <c r="L130" s="12">
        <v>0</v>
      </c>
      <c r="M130" s="12">
        <v>0</v>
      </c>
      <c r="N130" s="12">
        <v>0</v>
      </c>
      <c r="O130" s="12">
        <f t="shared" si="27"/>
        <v>6491981.4500000011</v>
      </c>
      <c r="P130" s="12">
        <f t="shared" si="15"/>
        <v>1824.0001826253094</v>
      </c>
      <c r="Q130" s="12">
        <v>8564.0400000000009</v>
      </c>
      <c r="R130" s="35" t="s">
        <v>76</v>
      </c>
    </row>
    <row r="131" spans="1:18" ht="24.95" customHeight="1" x14ac:dyDescent="0.25">
      <c r="A131" s="4">
        <v>107</v>
      </c>
      <c r="B131" s="46" t="s">
        <v>202</v>
      </c>
      <c r="C131" s="1">
        <v>1965</v>
      </c>
      <c r="D131" s="1"/>
      <c r="E131" s="1" t="s">
        <v>73</v>
      </c>
      <c r="F131" s="1">
        <v>5</v>
      </c>
      <c r="G131" s="1">
        <v>3</v>
      </c>
      <c r="H131" s="12">
        <v>3565.2</v>
      </c>
      <c r="I131" s="12">
        <v>2595.4</v>
      </c>
      <c r="J131" s="13">
        <v>173</v>
      </c>
      <c r="K131" s="12">
        <f>'прил 2'!C131</f>
        <v>35705581.739999995</v>
      </c>
      <c r="L131" s="12">
        <v>0</v>
      </c>
      <c r="M131" s="12">
        <v>0</v>
      </c>
      <c r="N131" s="12">
        <v>0</v>
      </c>
      <c r="O131" s="12">
        <f t="shared" si="27"/>
        <v>35705581.739999995</v>
      </c>
      <c r="P131" s="12">
        <f t="shared" ref="P131:P194" si="28">K131/I131</f>
        <v>13757.255814132694</v>
      </c>
      <c r="Q131" s="12">
        <v>26971.040000000001</v>
      </c>
      <c r="R131" s="35" t="s">
        <v>76</v>
      </c>
    </row>
    <row r="132" spans="1:18" ht="24.95" customHeight="1" x14ac:dyDescent="0.25">
      <c r="A132" s="4">
        <v>108</v>
      </c>
      <c r="B132" s="46" t="s">
        <v>203</v>
      </c>
      <c r="C132" s="1">
        <v>1966</v>
      </c>
      <c r="D132" s="1"/>
      <c r="E132" s="1" t="s">
        <v>74</v>
      </c>
      <c r="F132" s="1">
        <v>5</v>
      </c>
      <c r="G132" s="1">
        <v>4</v>
      </c>
      <c r="H132" s="12">
        <v>4398.3999999999996</v>
      </c>
      <c r="I132" s="12">
        <v>3944.9</v>
      </c>
      <c r="J132" s="13">
        <v>144</v>
      </c>
      <c r="K132" s="12">
        <f>'прил 2'!C132</f>
        <v>10789355.77</v>
      </c>
      <c r="L132" s="12">
        <v>0</v>
      </c>
      <c r="M132" s="12">
        <v>0</v>
      </c>
      <c r="N132" s="12">
        <v>0</v>
      </c>
      <c r="O132" s="12">
        <f t="shared" si="27"/>
        <v>10789355.77</v>
      </c>
      <c r="P132" s="12">
        <f t="shared" si="28"/>
        <v>2735.0137570027123</v>
      </c>
      <c r="Q132" s="12">
        <v>5695.04</v>
      </c>
      <c r="R132" s="35" t="s">
        <v>76</v>
      </c>
    </row>
    <row r="133" spans="1:18" ht="24.95" customHeight="1" x14ac:dyDescent="0.25">
      <c r="A133" s="4">
        <v>109</v>
      </c>
      <c r="B133" s="46" t="s">
        <v>204</v>
      </c>
      <c r="C133" s="1">
        <v>1968</v>
      </c>
      <c r="D133" s="1"/>
      <c r="E133" s="42" t="s">
        <v>72</v>
      </c>
      <c r="F133" s="1">
        <v>5</v>
      </c>
      <c r="G133" s="1">
        <v>4</v>
      </c>
      <c r="H133" s="12">
        <v>3894.7</v>
      </c>
      <c r="I133" s="12">
        <v>3820.7</v>
      </c>
      <c r="J133" s="13">
        <v>177</v>
      </c>
      <c r="K133" s="12">
        <f>'прил 2'!C133</f>
        <v>8210863.0700000003</v>
      </c>
      <c r="L133" s="12">
        <v>0</v>
      </c>
      <c r="M133" s="12">
        <v>0</v>
      </c>
      <c r="N133" s="12">
        <v>0</v>
      </c>
      <c r="O133" s="12">
        <f t="shared" si="27"/>
        <v>8210863.0700000003</v>
      </c>
      <c r="P133" s="12">
        <f t="shared" si="28"/>
        <v>2149.0467898552624</v>
      </c>
      <c r="Q133" s="12">
        <v>5695.04</v>
      </c>
      <c r="R133" s="35" t="s">
        <v>76</v>
      </c>
    </row>
    <row r="134" spans="1:18" ht="24.95" customHeight="1" x14ac:dyDescent="0.25">
      <c r="A134" s="4">
        <v>110</v>
      </c>
      <c r="B134" s="46" t="s">
        <v>205</v>
      </c>
      <c r="C134" s="1">
        <v>1969</v>
      </c>
      <c r="D134" s="1">
        <v>2006</v>
      </c>
      <c r="E134" s="42" t="s">
        <v>72</v>
      </c>
      <c r="F134" s="1">
        <v>5</v>
      </c>
      <c r="G134" s="1">
        <v>6</v>
      </c>
      <c r="H134" s="12">
        <v>4391</v>
      </c>
      <c r="I134" s="12">
        <v>4320.7299999999996</v>
      </c>
      <c r="J134" s="13">
        <v>254</v>
      </c>
      <c r="K134" s="12">
        <f>'прил 2'!C134</f>
        <v>6813526.29</v>
      </c>
      <c r="L134" s="12">
        <v>0</v>
      </c>
      <c r="M134" s="12">
        <v>0</v>
      </c>
      <c r="N134" s="12">
        <v>0</v>
      </c>
      <c r="O134" s="12">
        <f t="shared" si="27"/>
        <v>6813526.29</v>
      </c>
      <c r="P134" s="12">
        <f t="shared" si="28"/>
        <v>1576.9386862868082</v>
      </c>
      <c r="Q134" s="12">
        <v>8564.0400000000009</v>
      </c>
      <c r="R134" s="35" t="s">
        <v>76</v>
      </c>
    </row>
    <row r="135" spans="1:18" ht="24.95" customHeight="1" x14ac:dyDescent="0.25">
      <c r="A135" s="4">
        <v>111</v>
      </c>
      <c r="B135" s="46" t="s">
        <v>206</v>
      </c>
      <c r="C135" s="1">
        <v>1970</v>
      </c>
      <c r="D135" s="1">
        <v>2008</v>
      </c>
      <c r="E135" s="42" t="s">
        <v>72</v>
      </c>
      <c r="F135" s="1">
        <v>5</v>
      </c>
      <c r="G135" s="1">
        <v>4</v>
      </c>
      <c r="H135" s="12">
        <v>4093.2</v>
      </c>
      <c r="I135" s="12">
        <v>3152.2</v>
      </c>
      <c r="J135" s="13">
        <v>194</v>
      </c>
      <c r="K135" s="12">
        <f>'прил 2'!C135</f>
        <v>6291518.7299999995</v>
      </c>
      <c r="L135" s="12">
        <v>0</v>
      </c>
      <c r="M135" s="12">
        <v>0</v>
      </c>
      <c r="N135" s="12">
        <v>0</v>
      </c>
      <c r="O135" s="12">
        <f t="shared" si="27"/>
        <v>6291518.7299999995</v>
      </c>
      <c r="P135" s="12">
        <f t="shared" si="28"/>
        <v>1995.9135619567287</v>
      </c>
      <c r="Q135" s="12">
        <v>5695.04</v>
      </c>
      <c r="R135" s="35" t="s">
        <v>76</v>
      </c>
    </row>
    <row r="136" spans="1:18" ht="24.95" customHeight="1" x14ac:dyDescent="0.25">
      <c r="A136" s="4">
        <v>112</v>
      </c>
      <c r="B136" s="46" t="s">
        <v>207</v>
      </c>
      <c r="C136" s="1">
        <v>1970</v>
      </c>
      <c r="D136" s="1">
        <v>1993</v>
      </c>
      <c r="E136" s="42" t="s">
        <v>72</v>
      </c>
      <c r="F136" s="1">
        <v>9</v>
      </c>
      <c r="G136" s="1">
        <v>1</v>
      </c>
      <c r="H136" s="12">
        <v>3055.3</v>
      </c>
      <c r="I136" s="12">
        <v>2224.5</v>
      </c>
      <c r="J136" s="13">
        <v>155</v>
      </c>
      <c r="K136" s="12">
        <f>'прил 2'!C136</f>
        <v>2893360.82</v>
      </c>
      <c r="L136" s="12">
        <v>0</v>
      </c>
      <c r="M136" s="12">
        <v>2884596.2</v>
      </c>
      <c r="N136" s="12">
        <v>0</v>
      </c>
      <c r="O136" s="12">
        <f t="shared" si="27"/>
        <v>8764.6199999996461</v>
      </c>
      <c r="P136" s="12">
        <f t="shared" si="28"/>
        <v>1300.6791728478308</v>
      </c>
      <c r="Q136" s="12">
        <v>3315.2425264104295</v>
      </c>
      <c r="R136" s="35" t="s">
        <v>76</v>
      </c>
    </row>
    <row r="137" spans="1:18" ht="24.95" customHeight="1" x14ac:dyDescent="0.25">
      <c r="A137" s="4">
        <v>113</v>
      </c>
      <c r="B137" s="6" t="s">
        <v>208</v>
      </c>
      <c r="C137" s="1">
        <v>1962</v>
      </c>
      <c r="D137" s="1"/>
      <c r="E137" s="42" t="s">
        <v>72</v>
      </c>
      <c r="F137" s="1">
        <v>2</v>
      </c>
      <c r="G137" s="1">
        <v>1</v>
      </c>
      <c r="H137" s="12">
        <v>298.76</v>
      </c>
      <c r="I137" s="12">
        <v>271.60000000000002</v>
      </c>
      <c r="J137" s="13">
        <v>21</v>
      </c>
      <c r="K137" s="12">
        <f>'прил 2'!C137</f>
        <v>5906634.3899999997</v>
      </c>
      <c r="L137" s="12">
        <v>0</v>
      </c>
      <c r="M137" s="12">
        <v>0</v>
      </c>
      <c r="N137" s="12">
        <v>0</v>
      </c>
      <c r="O137" s="12">
        <f t="shared" si="27"/>
        <v>5906634.3899999997</v>
      </c>
      <c r="P137" s="12">
        <f t="shared" si="28"/>
        <v>21747.549300441824</v>
      </c>
      <c r="Q137" s="12">
        <v>38435.14</v>
      </c>
      <c r="R137" s="35" t="s">
        <v>76</v>
      </c>
    </row>
    <row r="138" spans="1:18" ht="24.95" customHeight="1" x14ac:dyDescent="0.25">
      <c r="A138" s="4">
        <v>114</v>
      </c>
      <c r="B138" s="46" t="s">
        <v>209</v>
      </c>
      <c r="C138" s="1">
        <v>1977</v>
      </c>
      <c r="D138" s="1">
        <v>2019</v>
      </c>
      <c r="E138" s="1" t="s">
        <v>73</v>
      </c>
      <c r="F138" s="1">
        <v>9</v>
      </c>
      <c r="G138" s="1">
        <v>1</v>
      </c>
      <c r="H138" s="12">
        <v>2361.4</v>
      </c>
      <c r="I138" s="12">
        <v>2008.4</v>
      </c>
      <c r="J138" s="13">
        <v>143</v>
      </c>
      <c r="K138" s="12">
        <f>'прил 2'!C138</f>
        <v>989732.23</v>
      </c>
      <c r="L138" s="12">
        <v>0</v>
      </c>
      <c r="M138" s="12">
        <v>0</v>
      </c>
      <c r="N138" s="12">
        <v>0</v>
      </c>
      <c r="O138" s="12">
        <f t="shared" si="27"/>
        <v>989732.23</v>
      </c>
      <c r="P138" s="12">
        <f t="shared" si="28"/>
        <v>492.79637024497111</v>
      </c>
      <c r="Q138" s="12">
        <v>997</v>
      </c>
      <c r="R138" s="35" t="s">
        <v>76</v>
      </c>
    </row>
    <row r="139" spans="1:18" ht="24.95" customHeight="1" x14ac:dyDescent="0.25">
      <c r="A139" s="4">
        <v>115</v>
      </c>
      <c r="B139" s="46" t="s">
        <v>210</v>
      </c>
      <c r="C139" s="1">
        <v>1957</v>
      </c>
      <c r="D139" s="1"/>
      <c r="E139" s="42" t="s">
        <v>72</v>
      </c>
      <c r="F139" s="1">
        <v>2</v>
      </c>
      <c r="G139" s="1">
        <v>1</v>
      </c>
      <c r="H139" s="12">
        <v>494.8</v>
      </c>
      <c r="I139" s="12">
        <v>423.1</v>
      </c>
      <c r="J139" s="13">
        <v>29</v>
      </c>
      <c r="K139" s="12">
        <f>'прил 2'!C139</f>
        <v>11981621.560000002</v>
      </c>
      <c r="L139" s="12">
        <v>0</v>
      </c>
      <c r="M139" s="12">
        <v>0</v>
      </c>
      <c r="N139" s="12">
        <v>0</v>
      </c>
      <c r="O139" s="12">
        <f t="shared" si="27"/>
        <v>11981621.560000002</v>
      </c>
      <c r="P139" s="12">
        <f t="shared" si="28"/>
        <v>28318.651760813049</v>
      </c>
      <c r="Q139" s="12">
        <v>40651.14</v>
      </c>
      <c r="R139" s="35" t="s">
        <v>76</v>
      </c>
    </row>
    <row r="140" spans="1:18" ht="24.95" customHeight="1" x14ac:dyDescent="0.25">
      <c r="A140" s="4">
        <v>116</v>
      </c>
      <c r="B140" s="6" t="s">
        <v>211</v>
      </c>
      <c r="C140" s="1">
        <v>1958</v>
      </c>
      <c r="D140" s="1"/>
      <c r="E140" s="42" t="s">
        <v>72</v>
      </c>
      <c r="F140" s="1">
        <v>2</v>
      </c>
      <c r="G140" s="1">
        <v>1</v>
      </c>
      <c r="H140" s="12">
        <v>448.5</v>
      </c>
      <c r="I140" s="12">
        <v>406.5</v>
      </c>
      <c r="J140" s="13">
        <v>25</v>
      </c>
      <c r="K140" s="12">
        <f>'прил 2'!C140</f>
        <v>11476652.6</v>
      </c>
      <c r="L140" s="12">
        <v>0</v>
      </c>
      <c r="M140" s="12">
        <v>0</v>
      </c>
      <c r="N140" s="12">
        <v>0</v>
      </c>
      <c r="O140" s="12">
        <f t="shared" si="27"/>
        <v>11476652.6</v>
      </c>
      <c r="P140" s="12">
        <f t="shared" si="28"/>
        <v>28232.847724477244</v>
      </c>
      <c r="Q140" s="12">
        <v>40651.14</v>
      </c>
      <c r="R140" s="35" t="s">
        <v>76</v>
      </c>
    </row>
    <row r="141" spans="1:18" ht="24.95" customHeight="1" x14ac:dyDescent="0.25">
      <c r="A141" s="4">
        <v>117</v>
      </c>
      <c r="B141" s="47" t="s">
        <v>212</v>
      </c>
      <c r="C141" s="1">
        <v>1933</v>
      </c>
      <c r="D141" s="1">
        <v>2015</v>
      </c>
      <c r="E141" s="42" t="s">
        <v>72</v>
      </c>
      <c r="F141" s="1">
        <v>4</v>
      </c>
      <c r="G141" s="1">
        <v>3</v>
      </c>
      <c r="H141" s="12">
        <v>2447.9499999999998</v>
      </c>
      <c r="I141" s="12">
        <v>1746.4</v>
      </c>
      <c r="J141" s="13">
        <v>105</v>
      </c>
      <c r="K141" s="12">
        <f>'прил 2'!C141</f>
        <v>2275190.02</v>
      </c>
      <c r="L141" s="12">
        <v>0</v>
      </c>
      <c r="M141" s="12">
        <v>0</v>
      </c>
      <c r="N141" s="12">
        <v>0</v>
      </c>
      <c r="O141" s="12">
        <f t="shared" si="27"/>
        <v>2275190.02</v>
      </c>
      <c r="P141" s="12">
        <f t="shared" si="28"/>
        <v>1302.7886051305543</v>
      </c>
      <c r="Q141" s="12">
        <v>1931</v>
      </c>
      <c r="R141" s="35" t="s">
        <v>76</v>
      </c>
    </row>
    <row r="142" spans="1:18" ht="24.95" customHeight="1" x14ac:dyDescent="0.25">
      <c r="A142" s="4">
        <v>118</v>
      </c>
      <c r="B142" s="46" t="s">
        <v>213</v>
      </c>
      <c r="C142" s="1">
        <v>1961</v>
      </c>
      <c r="D142" s="1">
        <v>2018</v>
      </c>
      <c r="E142" s="42" t="s">
        <v>72</v>
      </c>
      <c r="F142" s="1">
        <v>4</v>
      </c>
      <c r="G142" s="1">
        <v>4</v>
      </c>
      <c r="H142" s="12">
        <v>3866.5</v>
      </c>
      <c r="I142" s="12">
        <v>3271.5</v>
      </c>
      <c r="J142" s="13">
        <v>229</v>
      </c>
      <c r="K142" s="12">
        <f>'прил 2'!C142</f>
        <v>16025719.959999999</v>
      </c>
      <c r="L142" s="12">
        <v>0</v>
      </c>
      <c r="M142" s="12">
        <v>0</v>
      </c>
      <c r="N142" s="12">
        <v>0</v>
      </c>
      <c r="O142" s="12">
        <f t="shared" si="27"/>
        <v>16025719.959999999</v>
      </c>
      <c r="P142" s="12">
        <f t="shared" si="28"/>
        <v>4898.5847348311172</v>
      </c>
      <c r="Q142" s="12">
        <v>5695.04</v>
      </c>
      <c r="R142" s="35" t="s">
        <v>76</v>
      </c>
    </row>
    <row r="143" spans="1:18" ht="24.95" customHeight="1" x14ac:dyDescent="0.25">
      <c r="A143" s="4">
        <v>119</v>
      </c>
      <c r="B143" s="46" t="s">
        <v>214</v>
      </c>
      <c r="C143" s="1">
        <v>1956</v>
      </c>
      <c r="D143" s="1">
        <v>2005</v>
      </c>
      <c r="E143" s="42" t="s">
        <v>72</v>
      </c>
      <c r="F143" s="1">
        <v>2</v>
      </c>
      <c r="G143" s="1">
        <v>1</v>
      </c>
      <c r="H143" s="12">
        <v>955.4</v>
      </c>
      <c r="I143" s="12">
        <v>481.1</v>
      </c>
      <c r="J143" s="13">
        <v>23</v>
      </c>
      <c r="K143" s="12">
        <f>'прил 2'!C143</f>
        <v>10611942.030000001</v>
      </c>
      <c r="L143" s="12">
        <v>0</v>
      </c>
      <c r="M143" s="12">
        <v>0</v>
      </c>
      <c r="N143" s="12">
        <v>0</v>
      </c>
      <c r="O143" s="12">
        <f t="shared" si="27"/>
        <v>10611942.030000001</v>
      </c>
      <c r="P143" s="12">
        <f t="shared" si="28"/>
        <v>22057.663749740179</v>
      </c>
      <c r="Q143" s="12">
        <v>36770.14</v>
      </c>
      <c r="R143" s="35" t="s">
        <v>76</v>
      </c>
    </row>
    <row r="144" spans="1:18" ht="24.95" customHeight="1" x14ac:dyDescent="0.25">
      <c r="A144" s="4">
        <v>120</v>
      </c>
      <c r="B144" s="6" t="s">
        <v>215</v>
      </c>
      <c r="C144" s="1">
        <v>1969</v>
      </c>
      <c r="D144" s="1"/>
      <c r="E144" s="42" t="s">
        <v>72</v>
      </c>
      <c r="F144" s="1">
        <v>5</v>
      </c>
      <c r="G144" s="1">
        <v>8</v>
      </c>
      <c r="H144" s="12">
        <v>5724</v>
      </c>
      <c r="I144" s="12">
        <v>4747.8</v>
      </c>
      <c r="J144" s="13">
        <v>381</v>
      </c>
      <c r="K144" s="12">
        <f>'прил 2'!C144</f>
        <v>13407233.949999999</v>
      </c>
      <c r="L144" s="12">
        <v>0</v>
      </c>
      <c r="M144" s="12">
        <v>0</v>
      </c>
      <c r="N144" s="12">
        <v>0</v>
      </c>
      <c r="O144" s="12">
        <f t="shared" si="27"/>
        <v>13407233.949999999</v>
      </c>
      <c r="P144" s="12">
        <f t="shared" si="28"/>
        <v>2823.8834723450859</v>
      </c>
      <c r="Q144" s="12">
        <v>5695.04</v>
      </c>
      <c r="R144" s="35" t="s">
        <v>76</v>
      </c>
    </row>
    <row r="145" spans="1:18" ht="24.95" customHeight="1" x14ac:dyDescent="0.25">
      <c r="A145" s="4">
        <v>121</v>
      </c>
      <c r="B145" s="46" t="s">
        <v>216</v>
      </c>
      <c r="C145" s="1">
        <v>1968</v>
      </c>
      <c r="D145" s="1">
        <v>2005</v>
      </c>
      <c r="E145" s="42" t="s">
        <v>72</v>
      </c>
      <c r="F145" s="1">
        <v>3</v>
      </c>
      <c r="G145" s="1">
        <v>5</v>
      </c>
      <c r="H145" s="12">
        <v>2028.7</v>
      </c>
      <c r="I145" s="12">
        <v>1995.8</v>
      </c>
      <c r="J145" s="13">
        <v>157</v>
      </c>
      <c r="K145" s="12">
        <f>'прил 2'!C145</f>
        <v>28925860.669999998</v>
      </c>
      <c r="L145" s="12">
        <v>0</v>
      </c>
      <c r="M145" s="12">
        <v>0</v>
      </c>
      <c r="N145" s="12">
        <v>0</v>
      </c>
      <c r="O145" s="12">
        <f t="shared" si="27"/>
        <v>28925860.669999998</v>
      </c>
      <c r="P145" s="12">
        <f t="shared" si="28"/>
        <v>14493.366404449343</v>
      </c>
      <c r="Q145" s="12">
        <v>28666.14</v>
      </c>
      <c r="R145" s="35" t="s">
        <v>76</v>
      </c>
    </row>
    <row r="146" spans="1:18" ht="24.95" customHeight="1" x14ac:dyDescent="0.25">
      <c r="A146" s="4">
        <v>122</v>
      </c>
      <c r="B146" s="6" t="s">
        <v>217</v>
      </c>
      <c r="C146" s="1">
        <v>1969</v>
      </c>
      <c r="D146" s="1">
        <v>2007</v>
      </c>
      <c r="E146" s="42" t="s">
        <v>72</v>
      </c>
      <c r="F146" s="1">
        <v>3</v>
      </c>
      <c r="G146" s="1">
        <v>5</v>
      </c>
      <c r="H146" s="12">
        <v>3067.8</v>
      </c>
      <c r="I146" s="12">
        <v>2178.3000000000002</v>
      </c>
      <c r="J146" s="13">
        <v>185</v>
      </c>
      <c r="K146" s="12">
        <f>'прил 2'!C146</f>
        <v>28946984.27</v>
      </c>
      <c r="L146" s="12">
        <v>0</v>
      </c>
      <c r="M146" s="12">
        <v>0</v>
      </c>
      <c r="N146" s="12">
        <v>0</v>
      </c>
      <c r="O146" s="12">
        <f t="shared" si="27"/>
        <v>28946984.27</v>
      </c>
      <c r="P146" s="12">
        <f t="shared" si="28"/>
        <v>13288.795973924618</v>
      </c>
      <c r="Q146" s="12">
        <v>28666.14</v>
      </c>
      <c r="R146" s="35" t="s">
        <v>76</v>
      </c>
    </row>
    <row r="147" spans="1:18" ht="24.95" customHeight="1" x14ac:dyDescent="0.25">
      <c r="A147" s="4">
        <v>123</v>
      </c>
      <c r="B147" s="47" t="s">
        <v>218</v>
      </c>
      <c r="C147" s="1">
        <v>1979</v>
      </c>
      <c r="D147" s="1">
        <v>2019</v>
      </c>
      <c r="E147" s="1" t="s">
        <v>73</v>
      </c>
      <c r="F147" s="1">
        <v>9</v>
      </c>
      <c r="G147" s="1">
        <v>5</v>
      </c>
      <c r="H147" s="12">
        <v>11852.6</v>
      </c>
      <c r="I147" s="12">
        <v>10083.299999999999</v>
      </c>
      <c r="J147" s="13">
        <v>646</v>
      </c>
      <c r="K147" s="12">
        <f>'прил 2'!C147</f>
        <v>5629413.6799999997</v>
      </c>
      <c r="L147" s="12">
        <v>0</v>
      </c>
      <c r="M147" s="12">
        <v>0</v>
      </c>
      <c r="N147" s="12">
        <v>0</v>
      </c>
      <c r="O147" s="12">
        <f t="shared" si="27"/>
        <v>5629413.6799999997</v>
      </c>
      <c r="P147" s="12">
        <f t="shared" si="28"/>
        <v>558.29080558943997</v>
      </c>
      <c r="Q147" s="12">
        <v>997</v>
      </c>
      <c r="R147" s="35" t="s">
        <v>76</v>
      </c>
    </row>
    <row r="148" spans="1:18" ht="24.95" customHeight="1" x14ac:dyDescent="0.25">
      <c r="A148" s="4">
        <v>124</v>
      </c>
      <c r="B148" s="6" t="s">
        <v>219</v>
      </c>
      <c r="C148" s="1">
        <v>1995</v>
      </c>
      <c r="D148" s="1"/>
      <c r="E148" s="1" t="s">
        <v>73</v>
      </c>
      <c r="F148" s="1">
        <v>10</v>
      </c>
      <c r="G148" s="1">
        <v>7</v>
      </c>
      <c r="H148" s="12">
        <v>19407.599999999999</v>
      </c>
      <c r="I148" s="12">
        <v>16214.74</v>
      </c>
      <c r="J148" s="13">
        <v>1080</v>
      </c>
      <c r="K148" s="12">
        <f>'прил 2'!C148</f>
        <v>22967890.52</v>
      </c>
      <c r="L148" s="12">
        <v>0</v>
      </c>
      <c r="M148" s="12">
        <v>22898315.800000001</v>
      </c>
      <c r="N148" s="12">
        <v>0</v>
      </c>
      <c r="O148" s="12">
        <f t="shared" si="27"/>
        <v>69574.719999998808</v>
      </c>
      <c r="P148" s="12">
        <f t="shared" si="28"/>
        <v>1416.4821958292271</v>
      </c>
      <c r="Q148" s="12">
        <v>1416.4821958292271</v>
      </c>
      <c r="R148" s="35" t="s">
        <v>76</v>
      </c>
    </row>
    <row r="149" spans="1:18" ht="24.95" customHeight="1" x14ac:dyDescent="0.25">
      <c r="A149" s="4">
        <v>125</v>
      </c>
      <c r="B149" s="6" t="s">
        <v>220</v>
      </c>
      <c r="C149" s="1">
        <v>1994</v>
      </c>
      <c r="D149" s="1">
        <v>2003</v>
      </c>
      <c r="E149" s="1" t="s">
        <v>73</v>
      </c>
      <c r="F149" s="1">
        <v>10</v>
      </c>
      <c r="G149" s="1">
        <v>4</v>
      </c>
      <c r="H149" s="12">
        <v>11101.53</v>
      </c>
      <c r="I149" s="12">
        <v>9121.2000000000007</v>
      </c>
      <c r="J149" s="13">
        <v>529</v>
      </c>
      <c r="K149" s="12">
        <f>'прил 2'!C149</f>
        <v>13124508.880000001</v>
      </c>
      <c r="L149" s="12">
        <v>0</v>
      </c>
      <c r="M149" s="12">
        <v>13084751.890000001</v>
      </c>
      <c r="N149" s="12">
        <v>0</v>
      </c>
      <c r="O149" s="12">
        <f t="shared" si="27"/>
        <v>39756.990000000224</v>
      </c>
      <c r="P149" s="12">
        <f t="shared" si="28"/>
        <v>1438.9015568127002</v>
      </c>
      <c r="Q149" s="12">
        <v>1438.9015568127002</v>
      </c>
      <c r="R149" s="35" t="s">
        <v>76</v>
      </c>
    </row>
    <row r="150" spans="1:18" ht="24.95" customHeight="1" x14ac:dyDescent="0.25">
      <c r="A150" s="4">
        <v>126</v>
      </c>
      <c r="B150" s="6" t="s">
        <v>221</v>
      </c>
      <c r="C150" s="1">
        <v>1994</v>
      </c>
      <c r="D150" s="1">
        <v>2004</v>
      </c>
      <c r="E150" s="1" t="s">
        <v>73</v>
      </c>
      <c r="F150" s="1">
        <v>10</v>
      </c>
      <c r="G150" s="1">
        <v>5</v>
      </c>
      <c r="H150" s="12">
        <v>14347.1</v>
      </c>
      <c r="I150" s="12">
        <v>11712.4</v>
      </c>
      <c r="J150" s="13">
        <v>657</v>
      </c>
      <c r="K150" s="12">
        <f>'прил 2'!C150</f>
        <v>16405636.1</v>
      </c>
      <c r="L150" s="12">
        <v>0</v>
      </c>
      <c r="M150" s="12">
        <v>16355939.869999999</v>
      </c>
      <c r="N150" s="12">
        <v>0</v>
      </c>
      <c r="O150" s="12">
        <f t="shared" si="27"/>
        <v>49696.230000000447</v>
      </c>
      <c r="P150" s="12">
        <f t="shared" si="28"/>
        <v>1400.7066100884533</v>
      </c>
      <c r="Q150" s="12">
        <v>1400.7066100884533</v>
      </c>
      <c r="R150" s="35" t="s">
        <v>76</v>
      </c>
    </row>
    <row r="151" spans="1:18" ht="24.95" customHeight="1" x14ac:dyDescent="0.25">
      <c r="A151" s="4">
        <v>127</v>
      </c>
      <c r="B151" s="6" t="s">
        <v>222</v>
      </c>
      <c r="C151" s="1">
        <v>1995</v>
      </c>
      <c r="D151" s="1"/>
      <c r="E151" s="1" t="s">
        <v>73</v>
      </c>
      <c r="F151" s="1">
        <v>10</v>
      </c>
      <c r="G151" s="1">
        <v>2</v>
      </c>
      <c r="H151" s="12">
        <v>5263.1</v>
      </c>
      <c r="I151" s="12">
        <v>4472.5</v>
      </c>
      <c r="J151" s="13">
        <v>272</v>
      </c>
      <c r="K151" s="12">
        <f>'прил 2'!C151</f>
        <v>6562254.4400000004</v>
      </c>
      <c r="L151" s="12">
        <v>0</v>
      </c>
      <c r="M151" s="12">
        <v>6542375.9500000002</v>
      </c>
      <c r="N151" s="12">
        <v>0</v>
      </c>
      <c r="O151" s="12">
        <f t="shared" si="27"/>
        <v>19878.490000000224</v>
      </c>
      <c r="P151" s="12">
        <f t="shared" si="28"/>
        <v>1467.2452632755731</v>
      </c>
      <c r="Q151" s="12">
        <v>2042.4912241475686</v>
      </c>
      <c r="R151" s="35" t="s">
        <v>76</v>
      </c>
    </row>
    <row r="152" spans="1:18" ht="24.95" customHeight="1" x14ac:dyDescent="0.25">
      <c r="A152" s="4">
        <v>128</v>
      </c>
      <c r="B152" s="46" t="s">
        <v>223</v>
      </c>
      <c r="C152" s="1">
        <v>1993</v>
      </c>
      <c r="D152" s="1"/>
      <c r="E152" s="1" t="s">
        <v>73</v>
      </c>
      <c r="F152" s="1">
        <v>10</v>
      </c>
      <c r="G152" s="1">
        <v>4</v>
      </c>
      <c r="H152" s="12">
        <v>13135.2</v>
      </c>
      <c r="I152" s="12">
        <v>9386.7000000000007</v>
      </c>
      <c r="J152" s="13">
        <v>413</v>
      </c>
      <c r="K152" s="12">
        <f>'прил 2'!C152</f>
        <v>13124508.880000001</v>
      </c>
      <c r="L152" s="12">
        <v>0</v>
      </c>
      <c r="M152" s="12">
        <v>13084751.890000001</v>
      </c>
      <c r="N152" s="12">
        <v>0</v>
      </c>
      <c r="O152" s="12">
        <f t="shared" si="27"/>
        <v>39756.990000000224</v>
      </c>
      <c r="P152" s="12">
        <f t="shared" si="28"/>
        <v>1398.2026569507921</v>
      </c>
      <c r="Q152" s="12">
        <v>1398.2026569507921</v>
      </c>
      <c r="R152" s="35" t="s">
        <v>76</v>
      </c>
    </row>
    <row r="153" spans="1:18" ht="24.95" customHeight="1" x14ac:dyDescent="0.25">
      <c r="A153" s="4">
        <v>129</v>
      </c>
      <c r="B153" s="46" t="s">
        <v>224</v>
      </c>
      <c r="C153" s="1">
        <v>1993</v>
      </c>
      <c r="D153" s="1"/>
      <c r="E153" s="1" t="s">
        <v>73</v>
      </c>
      <c r="F153" s="1">
        <v>10</v>
      </c>
      <c r="G153" s="1">
        <v>4</v>
      </c>
      <c r="H153" s="12">
        <v>12645.7</v>
      </c>
      <c r="I153" s="12">
        <v>8778.2000000000007</v>
      </c>
      <c r="J153" s="13">
        <v>472</v>
      </c>
      <c r="K153" s="12">
        <f>'прил 2'!C153</f>
        <v>13124508.880000001</v>
      </c>
      <c r="L153" s="12">
        <v>0</v>
      </c>
      <c r="M153" s="12">
        <v>13084751.890000001</v>
      </c>
      <c r="N153" s="12">
        <v>0</v>
      </c>
      <c r="O153" s="12">
        <f t="shared" si="27"/>
        <v>39756.990000000224</v>
      </c>
      <c r="P153" s="12">
        <f t="shared" si="28"/>
        <v>1495.1252967578775</v>
      </c>
      <c r="Q153" s="12">
        <v>1495.1252967578775</v>
      </c>
      <c r="R153" s="35" t="s">
        <v>76</v>
      </c>
    </row>
    <row r="154" spans="1:18" ht="24.95" customHeight="1" x14ac:dyDescent="0.25">
      <c r="A154" s="4">
        <v>130</v>
      </c>
      <c r="B154" s="6" t="s">
        <v>225</v>
      </c>
      <c r="C154" s="1">
        <v>1994</v>
      </c>
      <c r="D154" s="1"/>
      <c r="E154" s="1" t="s">
        <v>73</v>
      </c>
      <c r="F154" s="1">
        <v>10</v>
      </c>
      <c r="G154" s="1">
        <v>2</v>
      </c>
      <c r="H154" s="12">
        <v>6551</v>
      </c>
      <c r="I154" s="12">
        <v>4561</v>
      </c>
      <c r="J154" s="13">
        <v>246</v>
      </c>
      <c r="K154" s="12">
        <f>'прил 2'!C154</f>
        <v>6562254.4400000004</v>
      </c>
      <c r="L154" s="12">
        <v>0</v>
      </c>
      <c r="M154" s="12">
        <v>6542375.9500000002</v>
      </c>
      <c r="N154" s="12">
        <v>0</v>
      </c>
      <c r="O154" s="12">
        <f t="shared" si="27"/>
        <v>19878.490000000224</v>
      </c>
      <c r="P154" s="12">
        <f t="shared" si="28"/>
        <v>1438.775365051524</v>
      </c>
      <c r="Q154" s="12">
        <v>2010.504494628371</v>
      </c>
      <c r="R154" s="35" t="s">
        <v>76</v>
      </c>
    </row>
    <row r="155" spans="1:18" ht="24.95" customHeight="1" x14ac:dyDescent="0.25">
      <c r="A155" s="4">
        <v>131</v>
      </c>
      <c r="B155" s="6" t="s">
        <v>226</v>
      </c>
      <c r="C155" s="1">
        <v>1994</v>
      </c>
      <c r="D155" s="1"/>
      <c r="E155" s="1" t="s">
        <v>73</v>
      </c>
      <c r="F155" s="1">
        <v>10</v>
      </c>
      <c r="G155" s="1">
        <v>2</v>
      </c>
      <c r="H155" s="12">
        <v>6185.1</v>
      </c>
      <c r="I155" s="12">
        <v>4434.7</v>
      </c>
      <c r="J155" s="13">
        <v>218</v>
      </c>
      <c r="K155" s="12">
        <f>'прил 2'!C155</f>
        <v>6562254.4400000004</v>
      </c>
      <c r="L155" s="12">
        <v>0</v>
      </c>
      <c r="M155" s="12">
        <v>6542375.9500000002</v>
      </c>
      <c r="N155" s="12">
        <v>0</v>
      </c>
      <c r="O155" s="12">
        <f t="shared" si="27"/>
        <v>19878.490000000224</v>
      </c>
      <c r="P155" s="12">
        <f t="shared" si="28"/>
        <v>1479.751604392631</v>
      </c>
      <c r="Q155" s="12">
        <v>2056.5424493201344</v>
      </c>
      <c r="R155" s="35" t="s">
        <v>76</v>
      </c>
    </row>
    <row r="156" spans="1:18" ht="24.95" customHeight="1" x14ac:dyDescent="0.25">
      <c r="A156" s="4">
        <v>132</v>
      </c>
      <c r="B156" s="46" t="s">
        <v>227</v>
      </c>
      <c r="C156" s="1">
        <v>1995</v>
      </c>
      <c r="D156" s="1"/>
      <c r="E156" s="1" t="s">
        <v>73</v>
      </c>
      <c r="F156" s="1">
        <v>10</v>
      </c>
      <c r="G156" s="1">
        <v>3</v>
      </c>
      <c r="H156" s="12">
        <v>9370.7000000000007</v>
      </c>
      <c r="I156" s="12">
        <v>6686.41</v>
      </c>
      <c r="J156" s="13">
        <v>276</v>
      </c>
      <c r="K156" s="12">
        <f>'прил 2'!C156</f>
        <v>9843381.6600000001</v>
      </c>
      <c r="L156" s="12">
        <v>0</v>
      </c>
      <c r="M156" s="12">
        <v>9813563.9199999999</v>
      </c>
      <c r="N156" s="12">
        <v>0</v>
      </c>
      <c r="O156" s="12">
        <f t="shared" si="27"/>
        <v>29817.740000000224</v>
      </c>
      <c r="P156" s="12">
        <f t="shared" si="28"/>
        <v>1472.1474842254663</v>
      </c>
      <c r="Q156" s="12">
        <v>1496.6660046272964</v>
      </c>
      <c r="R156" s="35" t="s">
        <v>76</v>
      </c>
    </row>
    <row r="157" spans="1:18" ht="24.95" customHeight="1" x14ac:dyDescent="0.25">
      <c r="A157" s="4">
        <v>133</v>
      </c>
      <c r="B157" s="46" t="s">
        <v>228</v>
      </c>
      <c r="C157" s="1">
        <v>1993</v>
      </c>
      <c r="D157" s="1"/>
      <c r="E157" s="1" t="s">
        <v>73</v>
      </c>
      <c r="F157" s="1">
        <v>10</v>
      </c>
      <c r="G157" s="1">
        <v>5</v>
      </c>
      <c r="H157" s="12">
        <v>30518.58</v>
      </c>
      <c r="I157" s="12">
        <v>11140.71</v>
      </c>
      <c r="J157" s="13">
        <v>710</v>
      </c>
      <c r="K157" s="12">
        <f>'прил 2'!C157</f>
        <v>16405636.1</v>
      </c>
      <c r="L157" s="12">
        <v>0</v>
      </c>
      <c r="M157" s="12">
        <v>16355939.869999999</v>
      </c>
      <c r="N157" s="12">
        <v>0</v>
      </c>
      <c r="O157" s="12">
        <f t="shared" ref="O157:O220" si="29">K157-L157-M157-N157</f>
        <v>49696.230000000447</v>
      </c>
      <c r="P157" s="12">
        <f t="shared" si="28"/>
        <v>1472.5844313333712</v>
      </c>
      <c r="Q157" s="12">
        <v>1472.5844313333712</v>
      </c>
      <c r="R157" s="35" t="s">
        <v>76</v>
      </c>
    </row>
    <row r="158" spans="1:18" ht="24.95" customHeight="1" x14ac:dyDescent="0.25">
      <c r="A158" s="4">
        <v>134</v>
      </c>
      <c r="B158" s="6" t="s">
        <v>229</v>
      </c>
      <c r="C158" s="1">
        <v>1994</v>
      </c>
      <c r="D158" s="1"/>
      <c r="E158" s="42" t="s">
        <v>72</v>
      </c>
      <c r="F158" s="1">
        <v>16</v>
      </c>
      <c r="G158" s="1">
        <v>1</v>
      </c>
      <c r="H158" s="12">
        <v>10109.35</v>
      </c>
      <c r="I158" s="12">
        <v>7170.8</v>
      </c>
      <c r="J158" s="13">
        <v>572</v>
      </c>
      <c r="K158" s="12">
        <f>'прил 2'!C158</f>
        <v>6964256.3200000003</v>
      </c>
      <c r="L158" s="12">
        <v>0</v>
      </c>
      <c r="M158" s="12">
        <v>6943160.0800000001</v>
      </c>
      <c r="N158" s="12">
        <v>0</v>
      </c>
      <c r="O158" s="12">
        <f t="shared" si="29"/>
        <v>21096.240000000224</v>
      </c>
      <c r="P158" s="12">
        <f t="shared" si="28"/>
        <v>971.19656384224913</v>
      </c>
      <c r="Q158" s="12">
        <v>1422.1805377363753</v>
      </c>
      <c r="R158" s="35" t="s">
        <v>76</v>
      </c>
    </row>
    <row r="159" spans="1:18" ht="24.95" customHeight="1" x14ac:dyDescent="0.25">
      <c r="A159" s="4">
        <v>135</v>
      </c>
      <c r="B159" s="46" t="s">
        <v>230</v>
      </c>
      <c r="C159" s="1">
        <v>1995</v>
      </c>
      <c r="D159" s="1"/>
      <c r="E159" s="1" t="s">
        <v>73</v>
      </c>
      <c r="F159" s="1">
        <v>10</v>
      </c>
      <c r="G159" s="1">
        <v>1</v>
      </c>
      <c r="H159" s="12">
        <v>2222.1999999999998</v>
      </c>
      <c r="I159" s="12">
        <v>2219.0100000000002</v>
      </c>
      <c r="J159" s="13">
        <v>72</v>
      </c>
      <c r="K159" s="12">
        <f>'прил 2'!C159</f>
        <v>3297787.22</v>
      </c>
      <c r="L159" s="12">
        <v>0</v>
      </c>
      <c r="M159" s="12">
        <v>3287797.51</v>
      </c>
      <c r="N159" s="12">
        <v>0</v>
      </c>
      <c r="O159" s="12">
        <f t="shared" si="29"/>
        <v>9989.7100000004284</v>
      </c>
      <c r="P159" s="12">
        <f t="shared" si="28"/>
        <v>1486.1524824133285</v>
      </c>
      <c r="Q159" s="12">
        <v>3716.5974646351297</v>
      </c>
      <c r="R159" s="35" t="s">
        <v>76</v>
      </c>
    </row>
    <row r="160" spans="1:18" ht="24.95" customHeight="1" x14ac:dyDescent="0.25">
      <c r="A160" s="4">
        <v>136</v>
      </c>
      <c r="B160" s="46" t="s">
        <v>231</v>
      </c>
      <c r="C160" s="1">
        <v>1994</v>
      </c>
      <c r="D160" s="1">
        <v>2008</v>
      </c>
      <c r="E160" s="1" t="s">
        <v>73</v>
      </c>
      <c r="F160" s="1">
        <v>10</v>
      </c>
      <c r="G160" s="1">
        <v>3</v>
      </c>
      <c r="H160" s="12">
        <v>10271.6</v>
      </c>
      <c r="I160" s="12">
        <v>7395.21</v>
      </c>
      <c r="J160" s="13">
        <v>512</v>
      </c>
      <c r="K160" s="12">
        <f>'прил 2'!C160</f>
        <v>9843381.6600000001</v>
      </c>
      <c r="L160" s="12">
        <v>0</v>
      </c>
      <c r="M160" s="12">
        <v>9813563.9199999999</v>
      </c>
      <c r="N160" s="12">
        <v>0</v>
      </c>
      <c r="O160" s="12">
        <f t="shared" si="29"/>
        <v>29817.740000000224</v>
      </c>
      <c r="P160" s="12">
        <f t="shared" si="28"/>
        <v>1331.0482947745907</v>
      </c>
      <c r="Q160" s="12">
        <v>1390.9800722359473</v>
      </c>
      <c r="R160" s="35" t="s">
        <v>76</v>
      </c>
    </row>
    <row r="161" spans="1:18" ht="24.95" customHeight="1" x14ac:dyDescent="0.25">
      <c r="A161" s="4">
        <v>137</v>
      </c>
      <c r="B161" s="6" t="s">
        <v>232</v>
      </c>
      <c r="C161" s="1">
        <v>1995</v>
      </c>
      <c r="D161" s="1"/>
      <c r="E161" s="1" t="s">
        <v>73</v>
      </c>
      <c r="F161" s="1">
        <v>9</v>
      </c>
      <c r="G161" s="1">
        <v>4</v>
      </c>
      <c r="H161" s="12">
        <v>11658.7</v>
      </c>
      <c r="I161" s="12">
        <v>8797.2000000000007</v>
      </c>
      <c r="J161" s="13">
        <v>517</v>
      </c>
      <c r="K161" s="12">
        <f>'прил 2'!C161</f>
        <v>11506803.279999999</v>
      </c>
      <c r="L161" s="12">
        <v>0</v>
      </c>
      <c r="M161" s="12">
        <v>11471946.68</v>
      </c>
      <c r="N161" s="12">
        <v>0</v>
      </c>
      <c r="O161" s="12">
        <f t="shared" si="29"/>
        <v>34856.599999999627</v>
      </c>
      <c r="P161" s="12">
        <f t="shared" si="28"/>
        <v>1308.0074660119126</v>
      </c>
      <c r="Q161" s="12">
        <v>1308.0074660119126</v>
      </c>
      <c r="R161" s="35" t="s">
        <v>76</v>
      </c>
    </row>
    <row r="162" spans="1:18" ht="24.95" customHeight="1" x14ac:dyDescent="0.25">
      <c r="A162" s="4">
        <v>138</v>
      </c>
      <c r="B162" s="6" t="s">
        <v>233</v>
      </c>
      <c r="C162" s="1">
        <v>1995</v>
      </c>
      <c r="D162" s="1"/>
      <c r="E162" s="1" t="s">
        <v>73</v>
      </c>
      <c r="F162" s="1">
        <v>10</v>
      </c>
      <c r="G162" s="1">
        <v>2</v>
      </c>
      <c r="H162" s="12">
        <v>5084.4799999999996</v>
      </c>
      <c r="I162" s="12">
        <v>4622.25</v>
      </c>
      <c r="J162" s="13">
        <v>296</v>
      </c>
      <c r="K162" s="12">
        <f>'прил 2'!C162</f>
        <v>6562254.4400000004</v>
      </c>
      <c r="L162" s="12">
        <v>0</v>
      </c>
      <c r="M162" s="12">
        <v>6542375.9500000002</v>
      </c>
      <c r="N162" s="12">
        <v>0</v>
      </c>
      <c r="O162" s="12">
        <f t="shared" si="29"/>
        <v>19878.490000000224</v>
      </c>
      <c r="P162" s="12">
        <f t="shared" si="28"/>
        <v>1419.7099767429283</v>
      </c>
      <c r="Q162" s="12">
        <v>1989.0839958894478</v>
      </c>
      <c r="R162" s="35" t="s">
        <v>76</v>
      </c>
    </row>
    <row r="163" spans="1:18" ht="24.95" customHeight="1" x14ac:dyDescent="0.25">
      <c r="A163" s="4">
        <v>139</v>
      </c>
      <c r="B163" s="46" t="s">
        <v>234</v>
      </c>
      <c r="C163" s="1">
        <v>1995</v>
      </c>
      <c r="D163" s="1"/>
      <c r="E163" s="1" t="s">
        <v>73</v>
      </c>
      <c r="F163" s="1">
        <v>10</v>
      </c>
      <c r="G163" s="1">
        <v>4</v>
      </c>
      <c r="H163" s="12">
        <v>9550.31</v>
      </c>
      <c r="I163" s="12">
        <v>9340.7000000000007</v>
      </c>
      <c r="J163" s="13">
        <v>299</v>
      </c>
      <c r="K163" s="12">
        <f>'прил 2'!C163</f>
        <v>13124508.880000001</v>
      </c>
      <c r="L163" s="12">
        <v>0</v>
      </c>
      <c r="M163" s="12">
        <v>13084751.890000001</v>
      </c>
      <c r="N163" s="12">
        <v>0</v>
      </c>
      <c r="O163" s="12">
        <f t="shared" si="29"/>
        <v>39756.990000000224</v>
      </c>
      <c r="P163" s="12">
        <f t="shared" si="28"/>
        <v>1405.0883638271221</v>
      </c>
      <c r="Q163" s="12">
        <v>1405.0883638271221</v>
      </c>
      <c r="R163" s="35" t="s">
        <v>76</v>
      </c>
    </row>
    <row r="164" spans="1:18" ht="24.95" customHeight="1" x14ac:dyDescent="0.25">
      <c r="A164" s="4">
        <v>140</v>
      </c>
      <c r="B164" s="6" t="s">
        <v>235</v>
      </c>
      <c r="C164" s="1">
        <v>1994</v>
      </c>
      <c r="D164" s="1"/>
      <c r="E164" s="1" t="s">
        <v>73</v>
      </c>
      <c r="F164" s="1">
        <v>10</v>
      </c>
      <c r="G164" s="1">
        <v>2</v>
      </c>
      <c r="H164" s="12">
        <v>6337.53</v>
      </c>
      <c r="I164" s="12">
        <v>4219.51</v>
      </c>
      <c r="J164" s="13">
        <v>283</v>
      </c>
      <c r="K164" s="12">
        <f>'прил 2'!C164</f>
        <v>6562254.4400000004</v>
      </c>
      <c r="L164" s="12">
        <v>0</v>
      </c>
      <c r="M164" s="12">
        <v>6542375.9500000002</v>
      </c>
      <c r="N164" s="12">
        <v>0</v>
      </c>
      <c r="O164" s="12">
        <f t="shared" si="29"/>
        <v>19878.490000000224</v>
      </c>
      <c r="P164" s="12">
        <f t="shared" si="28"/>
        <v>1555.2171792459314</v>
      </c>
      <c r="Q164" s="12">
        <v>2141.3301402295529</v>
      </c>
      <c r="R164" s="35" t="s">
        <v>76</v>
      </c>
    </row>
    <row r="165" spans="1:18" ht="24.95" customHeight="1" x14ac:dyDescent="0.25">
      <c r="A165" s="4">
        <v>141</v>
      </c>
      <c r="B165" s="6" t="s">
        <v>236</v>
      </c>
      <c r="C165" s="1">
        <v>1994</v>
      </c>
      <c r="D165" s="1"/>
      <c r="E165" s="1" t="s">
        <v>73</v>
      </c>
      <c r="F165" s="1">
        <v>10</v>
      </c>
      <c r="G165" s="1">
        <v>2</v>
      </c>
      <c r="H165" s="12">
        <v>6570.2</v>
      </c>
      <c r="I165" s="12">
        <v>4520.8999999999996</v>
      </c>
      <c r="J165" s="13">
        <v>212</v>
      </c>
      <c r="K165" s="12">
        <f>'прил 2'!C165</f>
        <v>6562254.4400000004</v>
      </c>
      <c r="L165" s="12">
        <v>0</v>
      </c>
      <c r="M165" s="12">
        <v>6542375.9500000002</v>
      </c>
      <c r="N165" s="12">
        <v>0</v>
      </c>
      <c r="O165" s="12">
        <f t="shared" si="29"/>
        <v>19878.490000000224</v>
      </c>
      <c r="P165" s="12">
        <f t="shared" si="28"/>
        <v>1451.5371806498708</v>
      </c>
      <c r="Q165" s="12">
        <v>2024.8427525492714</v>
      </c>
      <c r="R165" s="35" t="s">
        <v>76</v>
      </c>
    </row>
    <row r="166" spans="1:18" ht="24.95" customHeight="1" x14ac:dyDescent="0.25">
      <c r="A166" s="4">
        <v>142</v>
      </c>
      <c r="B166" s="6" t="s">
        <v>237</v>
      </c>
      <c r="C166" s="1">
        <v>1994</v>
      </c>
      <c r="D166" s="1"/>
      <c r="E166" s="1" t="s">
        <v>73</v>
      </c>
      <c r="F166" s="1">
        <v>10</v>
      </c>
      <c r="G166" s="1">
        <v>2</v>
      </c>
      <c r="H166" s="12">
        <v>6234.9</v>
      </c>
      <c r="I166" s="12">
        <v>4371.05</v>
      </c>
      <c r="J166" s="13">
        <v>264</v>
      </c>
      <c r="K166" s="12">
        <f>'прил 2'!C166</f>
        <v>6562254.4400000004</v>
      </c>
      <c r="L166" s="12">
        <v>0</v>
      </c>
      <c r="M166" s="12">
        <v>6542375.9500000002</v>
      </c>
      <c r="N166" s="12">
        <v>0</v>
      </c>
      <c r="O166" s="12">
        <f t="shared" si="29"/>
        <v>19878.490000000224</v>
      </c>
      <c r="P166" s="12">
        <f t="shared" si="28"/>
        <v>1501.2993308244015</v>
      </c>
      <c r="Q166" s="12">
        <v>2080.7519245947769</v>
      </c>
      <c r="R166" s="35" t="s">
        <v>76</v>
      </c>
    </row>
    <row r="167" spans="1:18" ht="24.95" customHeight="1" x14ac:dyDescent="0.25">
      <c r="A167" s="4">
        <v>143</v>
      </c>
      <c r="B167" s="6" t="s">
        <v>238</v>
      </c>
      <c r="C167" s="1">
        <v>1994</v>
      </c>
      <c r="D167" s="1"/>
      <c r="E167" s="1" t="s">
        <v>73</v>
      </c>
      <c r="F167" s="1">
        <v>10</v>
      </c>
      <c r="G167" s="1">
        <v>5</v>
      </c>
      <c r="H167" s="12">
        <v>14149.6</v>
      </c>
      <c r="I167" s="12">
        <v>11752.4</v>
      </c>
      <c r="J167" s="13">
        <v>671</v>
      </c>
      <c r="K167" s="12">
        <f>'прил 2'!C167</f>
        <v>16405636.1</v>
      </c>
      <c r="L167" s="12">
        <v>0</v>
      </c>
      <c r="M167" s="12">
        <v>16355939.869999999</v>
      </c>
      <c r="N167" s="12">
        <v>0</v>
      </c>
      <c r="O167" s="12">
        <f t="shared" si="29"/>
        <v>49696.230000000447</v>
      </c>
      <c r="P167" s="12">
        <f t="shared" si="28"/>
        <v>1395.9392209250877</v>
      </c>
      <c r="Q167" s="12">
        <v>1395.9392209250877</v>
      </c>
      <c r="R167" s="35" t="s">
        <v>76</v>
      </c>
    </row>
    <row r="168" spans="1:18" ht="24.95" customHeight="1" x14ac:dyDescent="0.25">
      <c r="A168" s="4">
        <v>144</v>
      </c>
      <c r="B168" s="6" t="s">
        <v>239</v>
      </c>
      <c r="C168" s="1">
        <v>1994</v>
      </c>
      <c r="D168" s="1">
        <v>2007</v>
      </c>
      <c r="E168" s="1" t="s">
        <v>73</v>
      </c>
      <c r="F168" s="1">
        <v>16</v>
      </c>
      <c r="G168" s="1">
        <v>1</v>
      </c>
      <c r="H168" s="12">
        <v>9906.5</v>
      </c>
      <c r="I168" s="12">
        <v>8073.38</v>
      </c>
      <c r="J168" s="13">
        <v>559</v>
      </c>
      <c r="K168" s="12">
        <f>'прил 2'!C168</f>
        <v>6964256.3200000003</v>
      </c>
      <c r="L168" s="12">
        <v>0</v>
      </c>
      <c r="M168" s="12">
        <v>6943160.0800000001</v>
      </c>
      <c r="N168" s="12">
        <v>0</v>
      </c>
      <c r="O168" s="12">
        <f t="shared" si="29"/>
        <v>21096.240000000224</v>
      </c>
      <c r="P168" s="12">
        <f t="shared" si="28"/>
        <v>862.61966115802807</v>
      </c>
      <c r="Q168" s="12">
        <v>1307.2329953501508</v>
      </c>
      <c r="R168" s="35" t="s">
        <v>76</v>
      </c>
    </row>
    <row r="169" spans="1:18" ht="24.95" customHeight="1" x14ac:dyDescent="0.25">
      <c r="A169" s="4">
        <v>145</v>
      </c>
      <c r="B169" s="6" t="s">
        <v>240</v>
      </c>
      <c r="C169" s="1">
        <v>1994</v>
      </c>
      <c r="D169" s="1"/>
      <c r="E169" s="1" t="s">
        <v>73</v>
      </c>
      <c r="F169" s="1">
        <v>10</v>
      </c>
      <c r="G169" s="1">
        <v>2</v>
      </c>
      <c r="H169" s="12">
        <v>6531.7</v>
      </c>
      <c r="I169" s="12">
        <v>4380.7</v>
      </c>
      <c r="J169" s="13">
        <v>189</v>
      </c>
      <c r="K169" s="12">
        <f>'прил 2'!C169</f>
        <v>6562254.4400000004</v>
      </c>
      <c r="L169" s="12">
        <v>0</v>
      </c>
      <c r="M169" s="12">
        <v>6542375.9500000002</v>
      </c>
      <c r="N169" s="12">
        <v>0</v>
      </c>
      <c r="O169" s="12">
        <f t="shared" si="29"/>
        <v>19878.490000000224</v>
      </c>
      <c r="P169" s="12">
        <f t="shared" si="28"/>
        <v>1497.9922021594723</v>
      </c>
      <c r="Q169" s="12">
        <v>2077.0362727417996</v>
      </c>
      <c r="R169" s="35" t="s">
        <v>76</v>
      </c>
    </row>
    <row r="170" spans="1:18" ht="24.95" customHeight="1" x14ac:dyDescent="0.25">
      <c r="A170" s="4">
        <v>146</v>
      </c>
      <c r="B170" s="6" t="s">
        <v>241</v>
      </c>
      <c r="C170" s="1">
        <v>1994</v>
      </c>
      <c r="D170" s="1"/>
      <c r="E170" s="1" t="s">
        <v>73</v>
      </c>
      <c r="F170" s="1">
        <v>10</v>
      </c>
      <c r="G170" s="1">
        <v>1</v>
      </c>
      <c r="H170" s="12">
        <v>3197.1</v>
      </c>
      <c r="I170" s="12">
        <v>2247.8000000000002</v>
      </c>
      <c r="J170" s="13">
        <v>90</v>
      </c>
      <c r="K170" s="12">
        <f>'прил 2'!C170</f>
        <v>3297787.22</v>
      </c>
      <c r="L170" s="12">
        <v>0</v>
      </c>
      <c r="M170" s="12">
        <v>3287797.51</v>
      </c>
      <c r="N170" s="12">
        <v>0</v>
      </c>
      <c r="O170" s="12">
        <f t="shared" si="29"/>
        <v>9989.7100000004284</v>
      </c>
      <c r="P170" s="12">
        <f t="shared" si="28"/>
        <v>1467.1177239967969</v>
      </c>
      <c r="Q170" s="12">
        <v>3674.0413737877034</v>
      </c>
      <c r="R170" s="35" t="s">
        <v>76</v>
      </c>
    </row>
    <row r="171" spans="1:18" ht="24.95" customHeight="1" x14ac:dyDescent="0.25">
      <c r="A171" s="4">
        <v>147</v>
      </c>
      <c r="B171" s="6" t="s">
        <v>242</v>
      </c>
      <c r="C171" s="1">
        <v>1994</v>
      </c>
      <c r="D171" s="1"/>
      <c r="E171" s="1" t="s">
        <v>73</v>
      </c>
      <c r="F171" s="1">
        <v>10</v>
      </c>
      <c r="G171" s="1">
        <v>2</v>
      </c>
      <c r="H171" s="12">
        <v>5365.8</v>
      </c>
      <c r="I171" s="12">
        <v>4538.3999999999996</v>
      </c>
      <c r="J171" s="13">
        <v>190</v>
      </c>
      <c r="K171" s="12">
        <f>'прил 2'!C171</f>
        <v>6562254.4400000004</v>
      </c>
      <c r="L171" s="12">
        <v>0</v>
      </c>
      <c r="M171" s="12">
        <v>6542375.9500000002</v>
      </c>
      <c r="N171" s="12">
        <v>0</v>
      </c>
      <c r="O171" s="12">
        <f t="shared" si="29"/>
        <v>19878.490000000224</v>
      </c>
      <c r="P171" s="12">
        <f t="shared" si="28"/>
        <v>1445.9400757976382</v>
      </c>
      <c r="Q171" s="12">
        <v>2018.5542481931959</v>
      </c>
      <c r="R171" s="35" t="s">
        <v>76</v>
      </c>
    </row>
    <row r="172" spans="1:18" ht="24.95" customHeight="1" x14ac:dyDescent="0.25">
      <c r="A172" s="4">
        <v>148</v>
      </c>
      <c r="B172" s="46" t="s">
        <v>243</v>
      </c>
      <c r="C172" s="1">
        <v>1995</v>
      </c>
      <c r="D172" s="1"/>
      <c r="E172" s="42" t="s">
        <v>72</v>
      </c>
      <c r="F172" s="1">
        <v>9</v>
      </c>
      <c r="G172" s="1">
        <v>1</v>
      </c>
      <c r="H172" s="12">
        <v>5534</v>
      </c>
      <c r="I172" s="12">
        <v>3830.01</v>
      </c>
      <c r="J172" s="13">
        <v>277</v>
      </c>
      <c r="K172" s="12">
        <f>'прил 2'!C172</f>
        <v>5753401.6399999997</v>
      </c>
      <c r="L172" s="12">
        <v>0</v>
      </c>
      <c r="M172" s="12">
        <v>5735973.3399999999</v>
      </c>
      <c r="N172" s="12">
        <v>0</v>
      </c>
      <c r="O172" s="12">
        <f t="shared" si="29"/>
        <v>17428.299999999814</v>
      </c>
      <c r="P172" s="12">
        <f t="shared" si="28"/>
        <v>1502.1897175203196</v>
      </c>
      <c r="Q172" s="12">
        <v>2090.6806875177872</v>
      </c>
      <c r="R172" s="35" t="s">
        <v>76</v>
      </c>
    </row>
    <row r="173" spans="1:18" ht="24.95" customHeight="1" x14ac:dyDescent="0.25">
      <c r="A173" s="4">
        <v>149</v>
      </c>
      <c r="B173" s="46" t="s">
        <v>244</v>
      </c>
      <c r="C173" s="1">
        <v>1995</v>
      </c>
      <c r="D173" s="1"/>
      <c r="E173" s="42" t="s">
        <v>72</v>
      </c>
      <c r="F173" s="1">
        <v>10</v>
      </c>
      <c r="G173" s="1">
        <v>2</v>
      </c>
      <c r="H173" s="12">
        <v>9290.9</v>
      </c>
      <c r="I173" s="12">
        <v>6510.3</v>
      </c>
      <c r="J173" s="13">
        <v>156</v>
      </c>
      <c r="K173" s="12">
        <f>'прил 2'!C173</f>
        <v>6562254.4400000004</v>
      </c>
      <c r="L173" s="12">
        <v>0</v>
      </c>
      <c r="M173" s="12">
        <v>6542375.9500000002</v>
      </c>
      <c r="N173" s="12">
        <v>0</v>
      </c>
      <c r="O173" s="12">
        <f t="shared" si="29"/>
        <v>19878.490000000224</v>
      </c>
      <c r="P173" s="12">
        <f t="shared" si="28"/>
        <v>1007.9803449917823</v>
      </c>
      <c r="Q173" s="12">
        <v>1526.4942014960907</v>
      </c>
      <c r="R173" s="35" t="s">
        <v>76</v>
      </c>
    </row>
    <row r="174" spans="1:18" ht="24.95" customHeight="1" x14ac:dyDescent="0.25">
      <c r="A174" s="4">
        <v>150</v>
      </c>
      <c r="B174" s="6" t="s">
        <v>245</v>
      </c>
      <c r="C174" s="1">
        <v>1994</v>
      </c>
      <c r="D174" s="1"/>
      <c r="E174" s="1" t="s">
        <v>73</v>
      </c>
      <c r="F174" s="1">
        <v>10</v>
      </c>
      <c r="G174" s="1">
        <v>2</v>
      </c>
      <c r="H174" s="12">
        <v>5548.3</v>
      </c>
      <c r="I174" s="12">
        <v>5207.92</v>
      </c>
      <c r="J174" s="13">
        <v>186</v>
      </c>
      <c r="K174" s="12">
        <f>'прил 2'!C174</f>
        <v>6562254.4400000004</v>
      </c>
      <c r="L174" s="12">
        <v>0</v>
      </c>
      <c r="M174" s="12">
        <v>6542375.9500000002</v>
      </c>
      <c r="N174" s="12">
        <v>0</v>
      </c>
      <c r="O174" s="12">
        <f t="shared" si="29"/>
        <v>19878.490000000224</v>
      </c>
      <c r="P174" s="12">
        <f t="shared" si="28"/>
        <v>1260.0528502741979</v>
      </c>
      <c r="Q174" s="12">
        <v>1809.7047343277163</v>
      </c>
      <c r="R174" s="35" t="s">
        <v>76</v>
      </c>
    </row>
    <row r="175" spans="1:18" ht="24.95" customHeight="1" x14ac:dyDescent="0.25">
      <c r="A175" s="4">
        <v>151</v>
      </c>
      <c r="B175" s="6" t="s">
        <v>246</v>
      </c>
      <c r="C175" s="1">
        <v>1995</v>
      </c>
      <c r="D175" s="1"/>
      <c r="E175" s="1" t="s">
        <v>73</v>
      </c>
      <c r="F175" s="1">
        <v>10</v>
      </c>
      <c r="G175" s="1">
        <v>2</v>
      </c>
      <c r="H175" s="12">
        <v>5585.2</v>
      </c>
      <c r="I175" s="12">
        <v>4682.8999999999996</v>
      </c>
      <c r="J175" s="13">
        <v>199</v>
      </c>
      <c r="K175" s="12">
        <f>'прил 2'!C175</f>
        <v>6562254.4400000004</v>
      </c>
      <c r="L175" s="12">
        <v>0</v>
      </c>
      <c r="M175" s="12">
        <v>6542375.9500000002</v>
      </c>
      <c r="N175" s="12">
        <v>0</v>
      </c>
      <c r="O175" s="12">
        <f t="shared" si="29"/>
        <v>19878.490000000224</v>
      </c>
      <c r="P175" s="12">
        <f t="shared" si="28"/>
        <v>1401.322778620086</v>
      </c>
      <c r="Q175" s="12">
        <v>1968.4254628542144</v>
      </c>
      <c r="R175" s="35" t="s">
        <v>76</v>
      </c>
    </row>
    <row r="176" spans="1:18" ht="24.95" customHeight="1" x14ac:dyDescent="0.25">
      <c r="A176" s="4">
        <v>152</v>
      </c>
      <c r="B176" s="6" t="s">
        <v>247</v>
      </c>
      <c r="C176" s="1">
        <v>1994</v>
      </c>
      <c r="D176" s="1"/>
      <c r="E176" s="1" t="s">
        <v>73</v>
      </c>
      <c r="F176" s="1">
        <v>10</v>
      </c>
      <c r="G176" s="1">
        <v>2</v>
      </c>
      <c r="H176" s="12">
        <v>4865.8</v>
      </c>
      <c r="I176" s="12">
        <v>4816.95</v>
      </c>
      <c r="J176" s="13">
        <v>247</v>
      </c>
      <c r="K176" s="12">
        <f>'прил 2'!C176</f>
        <v>6562254.4400000004</v>
      </c>
      <c r="L176" s="12">
        <v>0</v>
      </c>
      <c r="M176" s="12">
        <v>6542375.9500000002</v>
      </c>
      <c r="N176" s="12">
        <v>0</v>
      </c>
      <c r="O176" s="12">
        <f t="shared" si="29"/>
        <v>19878.490000000224</v>
      </c>
      <c r="P176" s="12">
        <f t="shared" si="28"/>
        <v>1362.3256292882427</v>
      </c>
      <c r="Q176" s="12">
        <v>1924.6110713210642</v>
      </c>
      <c r="R176" s="35" t="s">
        <v>76</v>
      </c>
    </row>
    <row r="177" spans="1:18" ht="24.95" customHeight="1" x14ac:dyDescent="0.25">
      <c r="A177" s="4">
        <v>153</v>
      </c>
      <c r="B177" s="6" t="s">
        <v>101</v>
      </c>
      <c r="C177" s="1">
        <v>1993</v>
      </c>
      <c r="D177" s="1">
        <v>2005</v>
      </c>
      <c r="E177" s="42" t="s">
        <v>72</v>
      </c>
      <c r="F177" s="1">
        <v>9</v>
      </c>
      <c r="G177" s="1">
        <v>8</v>
      </c>
      <c r="H177" s="12">
        <v>13594.13</v>
      </c>
      <c r="I177" s="12">
        <v>13523.81</v>
      </c>
      <c r="J177" s="13">
        <v>1037</v>
      </c>
      <c r="K177" s="12">
        <f>'прил 2'!C177</f>
        <v>17260204.920000002</v>
      </c>
      <c r="L177" s="12">
        <v>0</v>
      </c>
      <c r="M177" s="12">
        <v>17207920.010000002</v>
      </c>
      <c r="N177" s="12">
        <v>0</v>
      </c>
      <c r="O177" s="12">
        <f t="shared" si="29"/>
        <v>52284.910000000149</v>
      </c>
      <c r="P177" s="12">
        <f t="shared" si="28"/>
        <v>1276.2827132294822</v>
      </c>
      <c r="Q177" s="12">
        <v>1276.2827132294822</v>
      </c>
      <c r="R177" s="35" t="s">
        <v>76</v>
      </c>
    </row>
    <row r="178" spans="1:18" ht="24.95" customHeight="1" x14ac:dyDescent="0.25">
      <c r="A178" s="4">
        <v>154</v>
      </c>
      <c r="B178" s="6" t="s">
        <v>248</v>
      </c>
      <c r="C178" s="1">
        <v>1995</v>
      </c>
      <c r="D178" s="1"/>
      <c r="E178" s="1" t="s">
        <v>73</v>
      </c>
      <c r="F178" s="1">
        <v>10</v>
      </c>
      <c r="G178" s="1">
        <v>2</v>
      </c>
      <c r="H178" s="12">
        <v>5871.5</v>
      </c>
      <c r="I178" s="12">
        <v>4470</v>
      </c>
      <c r="J178" s="13">
        <v>263</v>
      </c>
      <c r="K178" s="12">
        <f>'прил 2'!C178</f>
        <v>6562254.4400000004</v>
      </c>
      <c r="L178" s="12">
        <v>0</v>
      </c>
      <c r="M178" s="12">
        <v>6542375.9500000002</v>
      </c>
      <c r="N178" s="12">
        <v>0</v>
      </c>
      <c r="O178" s="12">
        <f t="shared" si="29"/>
        <v>19878.490000000224</v>
      </c>
      <c r="P178" s="12">
        <f t="shared" si="28"/>
        <v>1468.0658702460851</v>
      </c>
      <c r="Q178" s="12">
        <v>2043.4131991051454</v>
      </c>
      <c r="R178" s="35" t="s">
        <v>76</v>
      </c>
    </row>
    <row r="179" spans="1:18" ht="24.95" customHeight="1" x14ac:dyDescent="0.25">
      <c r="A179" s="4">
        <v>155</v>
      </c>
      <c r="B179" s="6" t="s">
        <v>249</v>
      </c>
      <c r="C179" s="1">
        <v>1995</v>
      </c>
      <c r="D179" s="1"/>
      <c r="E179" s="42" t="s">
        <v>72</v>
      </c>
      <c r="F179" s="1">
        <v>14</v>
      </c>
      <c r="G179" s="1">
        <v>1</v>
      </c>
      <c r="H179" s="12">
        <v>4943.3999999999996</v>
      </c>
      <c r="I179" s="12">
        <v>4196.7</v>
      </c>
      <c r="J179" s="13">
        <v>203</v>
      </c>
      <c r="K179" s="12">
        <f>'прил 2'!C179</f>
        <v>6964256.3200000003</v>
      </c>
      <c r="L179" s="12">
        <v>0</v>
      </c>
      <c r="M179" s="12">
        <v>6943160.0800000001</v>
      </c>
      <c r="N179" s="12">
        <v>0</v>
      </c>
      <c r="O179" s="12">
        <f t="shared" si="29"/>
        <v>21096.240000000224</v>
      </c>
      <c r="P179" s="12">
        <f t="shared" si="28"/>
        <v>1659.4601281959635</v>
      </c>
      <c r="Q179" s="12">
        <v>2150.8272690447257</v>
      </c>
      <c r="R179" s="35" t="s">
        <v>76</v>
      </c>
    </row>
    <row r="180" spans="1:18" ht="24.95" customHeight="1" x14ac:dyDescent="0.25">
      <c r="A180" s="4">
        <v>156</v>
      </c>
      <c r="B180" s="6" t="s">
        <v>250</v>
      </c>
      <c r="C180" s="1">
        <v>1995</v>
      </c>
      <c r="D180" s="1"/>
      <c r="E180" s="42" t="s">
        <v>72</v>
      </c>
      <c r="F180" s="1">
        <v>9</v>
      </c>
      <c r="G180" s="1">
        <v>3</v>
      </c>
      <c r="H180" s="12">
        <v>11022.7</v>
      </c>
      <c r="I180" s="12">
        <v>6429.7</v>
      </c>
      <c r="J180" s="13">
        <v>257</v>
      </c>
      <c r="K180" s="12">
        <f>'прил 2'!C180</f>
        <v>8630102.4600000009</v>
      </c>
      <c r="L180" s="12">
        <v>0</v>
      </c>
      <c r="M180" s="12">
        <v>8603960.0099999998</v>
      </c>
      <c r="N180" s="12">
        <v>0</v>
      </c>
      <c r="O180" s="12">
        <f t="shared" si="29"/>
        <v>26142.450000001118</v>
      </c>
      <c r="P180" s="12">
        <f t="shared" si="28"/>
        <v>1342.2247476554119</v>
      </c>
      <c r="Q180" s="12">
        <v>1404.6698601801018</v>
      </c>
      <c r="R180" s="35" t="s">
        <v>76</v>
      </c>
    </row>
    <row r="181" spans="1:18" ht="24.95" customHeight="1" x14ac:dyDescent="0.25">
      <c r="A181" s="4">
        <v>157</v>
      </c>
      <c r="B181" s="6" t="s">
        <v>251</v>
      </c>
      <c r="C181" s="1">
        <v>1995</v>
      </c>
      <c r="D181" s="1"/>
      <c r="E181" s="42" t="s">
        <v>72</v>
      </c>
      <c r="F181" s="1">
        <v>10</v>
      </c>
      <c r="G181" s="1">
        <v>3</v>
      </c>
      <c r="H181" s="12">
        <v>10953.94</v>
      </c>
      <c r="I181" s="12">
        <v>7836.89</v>
      </c>
      <c r="J181" s="13">
        <v>404</v>
      </c>
      <c r="K181" s="12">
        <f>'прил 2'!C181</f>
        <v>9843381.6600000001</v>
      </c>
      <c r="L181" s="12">
        <v>0</v>
      </c>
      <c r="M181" s="12">
        <v>9813563.9199999999</v>
      </c>
      <c r="N181" s="12">
        <v>0</v>
      </c>
      <c r="O181" s="12">
        <f t="shared" si="29"/>
        <v>29817.740000000224</v>
      </c>
      <c r="P181" s="12">
        <f t="shared" si="28"/>
        <v>1256.0316222379031</v>
      </c>
      <c r="Q181" s="12">
        <v>1334.7911811956019</v>
      </c>
      <c r="R181" s="35" t="s">
        <v>76</v>
      </c>
    </row>
    <row r="182" spans="1:18" ht="24.95" customHeight="1" x14ac:dyDescent="0.25">
      <c r="A182" s="4">
        <v>158</v>
      </c>
      <c r="B182" s="6" t="s">
        <v>252</v>
      </c>
      <c r="C182" s="1">
        <v>1994</v>
      </c>
      <c r="D182" s="1"/>
      <c r="E182" s="42" t="s">
        <v>72</v>
      </c>
      <c r="F182" s="1">
        <v>10</v>
      </c>
      <c r="G182" s="1">
        <v>2</v>
      </c>
      <c r="H182" s="12">
        <v>5792.4</v>
      </c>
      <c r="I182" s="12">
        <v>4246.3999999999996</v>
      </c>
      <c r="J182" s="13">
        <v>291</v>
      </c>
      <c r="K182" s="12">
        <f>'прил 2'!C182</f>
        <v>6562254.4400000004</v>
      </c>
      <c r="L182" s="12">
        <v>0</v>
      </c>
      <c r="M182" s="12">
        <v>6542375.9500000002</v>
      </c>
      <c r="N182" s="12">
        <v>0</v>
      </c>
      <c r="O182" s="12">
        <f t="shared" si="29"/>
        <v>19878.490000000224</v>
      </c>
      <c r="P182" s="12">
        <f t="shared" si="28"/>
        <v>1545.368886586285</v>
      </c>
      <c r="Q182" s="12">
        <v>2130.2653070836477</v>
      </c>
      <c r="R182" s="35" t="s">
        <v>76</v>
      </c>
    </row>
    <row r="183" spans="1:18" ht="24.95" customHeight="1" x14ac:dyDescent="0.25">
      <c r="A183" s="4">
        <v>159</v>
      </c>
      <c r="B183" s="6" t="s">
        <v>253</v>
      </c>
      <c r="C183" s="1">
        <v>1993</v>
      </c>
      <c r="D183" s="1"/>
      <c r="E183" s="1" t="s">
        <v>73</v>
      </c>
      <c r="F183" s="1">
        <v>10</v>
      </c>
      <c r="G183" s="1">
        <v>2</v>
      </c>
      <c r="H183" s="12">
        <v>5452.6</v>
      </c>
      <c r="I183" s="12">
        <v>4486.2</v>
      </c>
      <c r="J183" s="13">
        <v>307</v>
      </c>
      <c r="K183" s="12">
        <f>'прил 2'!C183</f>
        <v>6562254.4400000004</v>
      </c>
      <c r="L183" s="12">
        <v>0</v>
      </c>
      <c r="M183" s="12">
        <v>6542375.9500000002</v>
      </c>
      <c r="N183" s="12">
        <v>0</v>
      </c>
      <c r="O183" s="12">
        <f t="shared" si="29"/>
        <v>19878.490000000224</v>
      </c>
      <c r="P183" s="12">
        <f t="shared" si="28"/>
        <v>1462.7645758102628</v>
      </c>
      <c r="Q183" s="12">
        <v>2037.4570460523385</v>
      </c>
      <c r="R183" s="35" t="s">
        <v>76</v>
      </c>
    </row>
    <row r="184" spans="1:18" ht="24.95" customHeight="1" x14ac:dyDescent="0.25">
      <c r="A184" s="4">
        <v>160</v>
      </c>
      <c r="B184" s="6" t="s">
        <v>254</v>
      </c>
      <c r="C184" s="1">
        <v>1993</v>
      </c>
      <c r="D184" s="1"/>
      <c r="E184" s="1" t="s">
        <v>73</v>
      </c>
      <c r="F184" s="1">
        <v>10</v>
      </c>
      <c r="G184" s="1">
        <v>2</v>
      </c>
      <c r="H184" s="12">
        <v>5502.6</v>
      </c>
      <c r="I184" s="12">
        <v>4661.5</v>
      </c>
      <c r="J184" s="13">
        <v>313</v>
      </c>
      <c r="K184" s="12">
        <f>'прил 2'!C184</f>
        <v>6562254.4400000004</v>
      </c>
      <c r="L184" s="12">
        <v>0</v>
      </c>
      <c r="M184" s="12">
        <v>6542375.9500000002</v>
      </c>
      <c r="N184" s="12">
        <v>0</v>
      </c>
      <c r="O184" s="12">
        <f t="shared" si="29"/>
        <v>19878.490000000224</v>
      </c>
      <c r="P184" s="12">
        <f t="shared" si="28"/>
        <v>1407.7559669634238</v>
      </c>
      <c r="Q184" s="12">
        <v>1975.6533304730237</v>
      </c>
      <c r="R184" s="35" t="s">
        <v>76</v>
      </c>
    </row>
    <row r="185" spans="1:18" ht="24.95" customHeight="1" x14ac:dyDescent="0.25">
      <c r="A185" s="4">
        <v>161</v>
      </c>
      <c r="B185" s="6" t="s">
        <v>255</v>
      </c>
      <c r="C185" s="1">
        <v>1993</v>
      </c>
      <c r="D185" s="1"/>
      <c r="E185" s="1" t="s">
        <v>73</v>
      </c>
      <c r="F185" s="1">
        <v>10</v>
      </c>
      <c r="G185" s="1">
        <v>4</v>
      </c>
      <c r="H185" s="12">
        <v>11038.7</v>
      </c>
      <c r="I185" s="12">
        <v>9227.5300000000007</v>
      </c>
      <c r="J185" s="13">
        <v>642</v>
      </c>
      <c r="K185" s="12">
        <f>'прил 2'!C185</f>
        <v>13124508.880000001</v>
      </c>
      <c r="L185" s="12">
        <v>0</v>
      </c>
      <c r="M185" s="12">
        <v>13084751.890000001</v>
      </c>
      <c r="N185" s="12">
        <v>0</v>
      </c>
      <c r="O185" s="12">
        <f t="shared" si="29"/>
        <v>39756.990000000224</v>
      </c>
      <c r="P185" s="12">
        <f t="shared" si="28"/>
        <v>1422.3209114465085</v>
      </c>
      <c r="Q185" s="12">
        <v>1422.3209114465085</v>
      </c>
      <c r="R185" s="35" t="s">
        <v>76</v>
      </c>
    </row>
    <row r="186" spans="1:18" ht="24.95" customHeight="1" x14ac:dyDescent="0.25">
      <c r="A186" s="4">
        <v>162</v>
      </c>
      <c r="B186" s="6" t="s">
        <v>256</v>
      </c>
      <c r="C186" s="1">
        <v>1993</v>
      </c>
      <c r="D186" s="1"/>
      <c r="E186" s="1" t="s">
        <v>73</v>
      </c>
      <c r="F186" s="1">
        <v>10</v>
      </c>
      <c r="G186" s="1">
        <v>5</v>
      </c>
      <c r="H186" s="12">
        <v>13741.6</v>
      </c>
      <c r="I186" s="12">
        <v>11444.83</v>
      </c>
      <c r="J186" s="13">
        <v>776</v>
      </c>
      <c r="K186" s="12">
        <f>'прил 2'!C186</f>
        <v>16405636.1</v>
      </c>
      <c r="L186" s="12">
        <v>0</v>
      </c>
      <c r="M186" s="12">
        <v>16355939.869999999</v>
      </c>
      <c r="N186" s="12">
        <v>0</v>
      </c>
      <c r="O186" s="12">
        <f t="shared" si="29"/>
        <v>49696.230000000447</v>
      </c>
      <c r="P186" s="12">
        <f t="shared" si="28"/>
        <v>1433.4538914077361</v>
      </c>
      <c r="Q186" s="12">
        <v>1433.4538914077361</v>
      </c>
      <c r="R186" s="35" t="s">
        <v>76</v>
      </c>
    </row>
    <row r="187" spans="1:18" ht="24.95" customHeight="1" x14ac:dyDescent="0.25">
      <c r="A187" s="4">
        <v>163</v>
      </c>
      <c r="B187" s="6" t="s">
        <v>257</v>
      </c>
      <c r="C187" s="1">
        <v>1994</v>
      </c>
      <c r="D187" s="1"/>
      <c r="E187" s="42" t="s">
        <v>72</v>
      </c>
      <c r="F187" s="1">
        <v>14</v>
      </c>
      <c r="G187" s="1">
        <v>1</v>
      </c>
      <c r="H187" s="12">
        <v>4793.2</v>
      </c>
      <c r="I187" s="12">
        <v>3887.3</v>
      </c>
      <c r="J187" s="13">
        <v>179</v>
      </c>
      <c r="K187" s="12">
        <f>'прил 2'!C187</f>
        <v>6964256.3200000003</v>
      </c>
      <c r="L187" s="12">
        <v>0</v>
      </c>
      <c r="M187" s="12">
        <v>6943160.0800000001</v>
      </c>
      <c r="N187" s="12">
        <v>0</v>
      </c>
      <c r="O187" s="12">
        <f t="shared" si="29"/>
        <v>21096.240000000224</v>
      </c>
      <c r="P187" s="12">
        <f t="shared" si="28"/>
        <v>1791.5407403596325</v>
      </c>
      <c r="Q187" s="12">
        <v>2290.6575772387005</v>
      </c>
      <c r="R187" s="35" t="s">
        <v>76</v>
      </c>
    </row>
    <row r="188" spans="1:18" ht="24.95" customHeight="1" x14ac:dyDescent="0.25">
      <c r="A188" s="4">
        <v>164</v>
      </c>
      <c r="B188" s="6" t="s">
        <v>258</v>
      </c>
      <c r="C188" s="1">
        <v>1993</v>
      </c>
      <c r="D188" s="1"/>
      <c r="E188" s="1" t="s">
        <v>73</v>
      </c>
      <c r="F188" s="1">
        <v>10</v>
      </c>
      <c r="G188" s="1">
        <v>2</v>
      </c>
      <c r="H188" s="12">
        <v>6494.3</v>
      </c>
      <c r="I188" s="12">
        <v>4951.6000000000004</v>
      </c>
      <c r="J188" s="13">
        <v>234</v>
      </c>
      <c r="K188" s="12">
        <f>'прил 2'!C188</f>
        <v>6562254.4400000004</v>
      </c>
      <c r="L188" s="12">
        <v>0</v>
      </c>
      <c r="M188" s="12">
        <v>6542375.9500000002</v>
      </c>
      <c r="N188" s="12">
        <v>0</v>
      </c>
      <c r="O188" s="12">
        <f t="shared" si="29"/>
        <v>19878.490000000224</v>
      </c>
      <c r="P188" s="12">
        <f t="shared" si="28"/>
        <v>1325.2795944745133</v>
      </c>
      <c r="Q188" s="12">
        <v>1882.988811697229</v>
      </c>
      <c r="R188" s="35" t="s">
        <v>76</v>
      </c>
    </row>
    <row r="189" spans="1:18" ht="24.95" customHeight="1" x14ac:dyDescent="0.25">
      <c r="A189" s="4">
        <v>165</v>
      </c>
      <c r="B189" s="6" t="s">
        <v>259</v>
      </c>
      <c r="C189" s="1">
        <v>1993</v>
      </c>
      <c r="D189" s="1">
        <v>2003</v>
      </c>
      <c r="E189" s="1" t="s">
        <v>73</v>
      </c>
      <c r="F189" s="1">
        <v>10</v>
      </c>
      <c r="G189" s="1">
        <v>3</v>
      </c>
      <c r="H189" s="12">
        <v>9541.7000000000007</v>
      </c>
      <c r="I189" s="12">
        <v>6751.42</v>
      </c>
      <c r="J189" s="13">
        <v>447</v>
      </c>
      <c r="K189" s="12">
        <f>'прил 2'!C189</f>
        <v>9843381.6600000001</v>
      </c>
      <c r="L189" s="12">
        <v>0</v>
      </c>
      <c r="M189" s="12">
        <v>9813563.9199999999</v>
      </c>
      <c r="N189" s="12">
        <v>0</v>
      </c>
      <c r="O189" s="12">
        <f t="shared" si="29"/>
        <v>29817.740000000224</v>
      </c>
      <c r="P189" s="12">
        <f t="shared" si="28"/>
        <v>1457.9720503242281</v>
      </c>
      <c r="Q189" s="12">
        <v>1486.0483394604394</v>
      </c>
      <c r="R189" s="35" t="s">
        <v>76</v>
      </c>
    </row>
    <row r="190" spans="1:18" ht="24.95" customHeight="1" x14ac:dyDescent="0.25">
      <c r="A190" s="4">
        <v>166</v>
      </c>
      <c r="B190" s="6" t="s">
        <v>260</v>
      </c>
      <c r="C190" s="1">
        <v>1993</v>
      </c>
      <c r="D190" s="1"/>
      <c r="E190" s="1" t="s">
        <v>73</v>
      </c>
      <c r="F190" s="1">
        <v>10</v>
      </c>
      <c r="G190" s="1">
        <v>3</v>
      </c>
      <c r="H190" s="12">
        <v>9973.7999999999993</v>
      </c>
      <c r="I190" s="12">
        <v>6819.04</v>
      </c>
      <c r="J190" s="13">
        <v>359</v>
      </c>
      <c r="K190" s="12">
        <f>'прил 2'!C190</f>
        <v>9843381.6600000001</v>
      </c>
      <c r="L190" s="12">
        <v>0</v>
      </c>
      <c r="M190" s="12">
        <v>9813563.9199999999</v>
      </c>
      <c r="N190" s="12">
        <v>0</v>
      </c>
      <c r="O190" s="12">
        <f t="shared" si="29"/>
        <v>29817.740000000224</v>
      </c>
      <c r="P190" s="12">
        <f t="shared" si="28"/>
        <v>1443.5142864684765</v>
      </c>
      <c r="Q190" s="12">
        <v>1475.2192038762055</v>
      </c>
      <c r="R190" s="35" t="s">
        <v>76</v>
      </c>
    </row>
    <row r="191" spans="1:18" ht="24.95" customHeight="1" x14ac:dyDescent="0.25">
      <c r="A191" s="4">
        <v>167</v>
      </c>
      <c r="B191" s="6" t="s">
        <v>261</v>
      </c>
      <c r="C191" s="1">
        <v>1993</v>
      </c>
      <c r="D191" s="1"/>
      <c r="E191" s="1" t="s">
        <v>73</v>
      </c>
      <c r="F191" s="1">
        <v>10</v>
      </c>
      <c r="G191" s="1">
        <v>2</v>
      </c>
      <c r="H191" s="12">
        <v>6720.7</v>
      </c>
      <c r="I191" s="12">
        <v>4642.6000000000004</v>
      </c>
      <c r="J191" s="13">
        <v>237</v>
      </c>
      <c r="K191" s="12">
        <f>'прил 2'!C191</f>
        <v>6562254.4400000004</v>
      </c>
      <c r="L191" s="12">
        <v>0</v>
      </c>
      <c r="M191" s="12">
        <v>6542375.9500000002</v>
      </c>
      <c r="N191" s="12">
        <v>0</v>
      </c>
      <c r="O191" s="12">
        <f t="shared" si="29"/>
        <v>19878.490000000224</v>
      </c>
      <c r="P191" s="12">
        <f t="shared" si="28"/>
        <v>1413.486934045578</v>
      </c>
      <c r="Q191" s="12">
        <v>1982.0922328005859</v>
      </c>
      <c r="R191" s="35" t="s">
        <v>76</v>
      </c>
    </row>
    <row r="192" spans="1:18" ht="24.95" customHeight="1" x14ac:dyDescent="0.25">
      <c r="A192" s="4">
        <v>168</v>
      </c>
      <c r="B192" s="6" t="s">
        <v>262</v>
      </c>
      <c r="C192" s="1">
        <v>1994</v>
      </c>
      <c r="D192" s="1"/>
      <c r="E192" s="1" t="s">
        <v>73</v>
      </c>
      <c r="F192" s="1">
        <v>10</v>
      </c>
      <c r="G192" s="1">
        <v>2</v>
      </c>
      <c r="H192" s="12">
        <v>5348.96</v>
      </c>
      <c r="I192" s="12">
        <v>4561.3999999999996</v>
      </c>
      <c r="J192" s="13">
        <v>251</v>
      </c>
      <c r="K192" s="12">
        <f>'прил 2'!C192</f>
        <v>6562254.4400000004</v>
      </c>
      <c r="L192" s="12">
        <v>0</v>
      </c>
      <c r="M192" s="12">
        <v>6542375.9500000002</v>
      </c>
      <c r="N192" s="12">
        <v>0</v>
      </c>
      <c r="O192" s="12">
        <f t="shared" si="29"/>
        <v>19878.490000000224</v>
      </c>
      <c r="P192" s="12">
        <f t="shared" si="28"/>
        <v>1438.6491954224582</v>
      </c>
      <c r="Q192" s="12">
        <v>2010.3627395097997</v>
      </c>
      <c r="R192" s="35" t="s">
        <v>76</v>
      </c>
    </row>
    <row r="193" spans="1:18" ht="24.95" customHeight="1" x14ac:dyDescent="0.25">
      <c r="A193" s="4">
        <v>169</v>
      </c>
      <c r="B193" s="6" t="s">
        <v>263</v>
      </c>
      <c r="C193" s="1">
        <v>1995</v>
      </c>
      <c r="D193" s="1"/>
      <c r="E193" s="1" t="s">
        <v>73</v>
      </c>
      <c r="F193" s="1">
        <v>10</v>
      </c>
      <c r="G193" s="1">
        <v>3</v>
      </c>
      <c r="H193" s="12">
        <v>10169.75</v>
      </c>
      <c r="I193" s="12">
        <v>6870.9</v>
      </c>
      <c r="J193" s="13">
        <v>317</v>
      </c>
      <c r="K193" s="12">
        <f>'прил 2'!C193</f>
        <v>9843381.6600000001</v>
      </c>
      <c r="L193" s="12">
        <v>0</v>
      </c>
      <c r="M193" s="12">
        <v>9813563.9199999999</v>
      </c>
      <c r="N193" s="12">
        <v>0</v>
      </c>
      <c r="O193" s="12">
        <f t="shared" si="29"/>
        <v>29817.740000000224</v>
      </c>
      <c r="P193" s="12">
        <f t="shared" si="28"/>
        <v>1432.6189669475616</v>
      </c>
      <c r="Q193" s="12">
        <v>1467.0584057401506</v>
      </c>
      <c r="R193" s="35" t="s">
        <v>76</v>
      </c>
    </row>
    <row r="194" spans="1:18" ht="24.95" customHeight="1" x14ac:dyDescent="0.25">
      <c r="A194" s="4">
        <v>170</v>
      </c>
      <c r="B194" s="6" t="s">
        <v>264</v>
      </c>
      <c r="C194" s="1">
        <v>1995</v>
      </c>
      <c r="D194" s="1"/>
      <c r="E194" s="1" t="s">
        <v>73</v>
      </c>
      <c r="F194" s="1">
        <v>10</v>
      </c>
      <c r="G194" s="1">
        <v>3</v>
      </c>
      <c r="H194" s="12">
        <v>8310.7000000000007</v>
      </c>
      <c r="I194" s="12">
        <v>6936.21</v>
      </c>
      <c r="J194" s="13">
        <v>308</v>
      </c>
      <c r="K194" s="12">
        <f>'прил 2'!C194</f>
        <v>9843381.6600000001</v>
      </c>
      <c r="L194" s="12">
        <v>0</v>
      </c>
      <c r="M194" s="12">
        <v>9813563.9199999999</v>
      </c>
      <c r="N194" s="12">
        <v>0</v>
      </c>
      <c r="O194" s="12">
        <f t="shared" si="29"/>
        <v>29817.740000000224</v>
      </c>
      <c r="P194" s="12">
        <f t="shared" si="28"/>
        <v>1419.1297062805193</v>
      </c>
      <c r="Q194" s="12">
        <v>1456.9546971617065</v>
      </c>
      <c r="R194" s="35" t="s">
        <v>76</v>
      </c>
    </row>
    <row r="195" spans="1:18" ht="24.95" customHeight="1" x14ac:dyDescent="0.25">
      <c r="A195" s="4">
        <v>171</v>
      </c>
      <c r="B195" s="6" t="s">
        <v>265</v>
      </c>
      <c r="C195" s="1">
        <v>1996</v>
      </c>
      <c r="D195" s="1"/>
      <c r="E195" s="1" t="s">
        <v>73</v>
      </c>
      <c r="F195" s="1">
        <v>10</v>
      </c>
      <c r="G195" s="1">
        <v>6</v>
      </c>
      <c r="H195" s="12">
        <v>16419.599999999999</v>
      </c>
      <c r="I195" s="12">
        <v>13752.42</v>
      </c>
      <c r="J195" s="13">
        <v>633</v>
      </c>
      <c r="K195" s="12">
        <f>'прил 2'!C195</f>
        <v>19686763.32</v>
      </c>
      <c r="L195" s="12">
        <v>0</v>
      </c>
      <c r="M195" s="12">
        <v>19627127.84</v>
      </c>
      <c r="N195" s="12">
        <v>0</v>
      </c>
      <c r="O195" s="12">
        <f t="shared" si="29"/>
        <v>59635.480000000447</v>
      </c>
      <c r="P195" s="12">
        <f t="shared" ref="P195:P258" si="30">K195/I195</f>
        <v>1431.5126588629491</v>
      </c>
      <c r="Q195" s="12">
        <v>1431.5126588629491</v>
      </c>
      <c r="R195" s="35" t="s">
        <v>76</v>
      </c>
    </row>
    <row r="196" spans="1:18" ht="24.95" customHeight="1" x14ac:dyDescent="0.25">
      <c r="A196" s="4">
        <v>172</v>
      </c>
      <c r="B196" s="6" t="s">
        <v>266</v>
      </c>
      <c r="C196" s="1">
        <v>1963</v>
      </c>
      <c r="D196" s="1">
        <v>2019</v>
      </c>
      <c r="E196" s="42" t="s">
        <v>72</v>
      </c>
      <c r="F196" s="1">
        <v>5</v>
      </c>
      <c r="G196" s="1">
        <v>6</v>
      </c>
      <c r="H196" s="12">
        <v>6275.1</v>
      </c>
      <c r="I196" s="12">
        <v>5359.4</v>
      </c>
      <c r="J196" s="13">
        <v>274</v>
      </c>
      <c r="K196" s="12">
        <f>'прил 2'!C196</f>
        <v>7663882.6500000004</v>
      </c>
      <c r="L196" s="12">
        <v>0</v>
      </c>
      <c r="M196" s="12">
        <v>0</v>
      </c>
      <c r="N196" s="12">
        <v>0</v>
      </c>
      <c r="O196" s="12">
        <f t="shared" si="29"/>
        <v>7663882.6500000004</v>
      </c>
      <c r="P196" s="12">
        <f t="shared" si="30"/>
        <v>1429.9889259991792</v>
      </c>
      <c r="Q196" s="12">
        <v>7155.14</v>
      </c>
      <c r="R196" s="35" t="s">
        <v>76</v>
      </c>
    </row>
    <row r="197" spans="1:18" ht="24.95" customHeight="1" x14ac:dyDescent="0.25">
      <c r="A197" s="4">
        <v>173</v>
      </c>
      <c r="B197" s="6" t="s">
        <v>267</v>
      </c>
      <c r="C197" s="1">
        <v>1990</v>
      </c>
      <c r="D197" s="1"/>
      <c r="E197" s="42" t="s">
        <v>72</v>
      </c>
      <c r="F197" s="1">
        <v>9</v>
      </c>
      <c r="G197" s="1">
        <v>1</v>
      </c>
      <c r="H197" s="12">
        <v>4883.2299999999996</v>
      </c>
      <c r="I197" s="12">
        <v>4434.8</v>
      </c>
      <c r="J197" s="13">
        <v>208</v>
      </c>
      <c r="K197" s="12">
        <f>'прил 2'!C197</f>
        <v>2893360.82</v>
      </c>
      <c r="L197" s="12">
        <v>0</v>
      </c>
      <c r="M197" s="12">
        <v>2884596.2</v>
      </c>
      <c r="N197" s="12">
        <v>0</v>
      </c>
      <c r="O197" s="12">
        <f t="shared" si="29"/>
        <v>8764.6199999996461</v>
      </c>
      <c r="P197" s="12">
        <f t="shared" si="30"/>
        <v>652.42194011003869</v>
      </c>
      <c r="Q197" s="12">
        <v>1859.2980968702084</v>
      </c>
      <c r="R197" s="35" t="s">
        <v>76</v>
      </c>
    </row>
    <row r="198" spans="1:18" ht="24.95" customHeight="1" x14ac:dyDescent="0.25">
      <c r="A198" s="4">
        <v>174</v>
      </c>
      <c r="B198" s="6" t="s">
        <v>268</v>
      </c>
      <c r="C198" s="1">
        <v>1971</v>
      </c>
      <c r="D198" s="1"/>
      <c r="E198" s="42" t="s">
        <v>72</v>
      </c>
      <c r="F198" s="1">
        <v>9</v>
      </c>
      <c r="G198" s="1">
        <v>1</v>
      </c>
      <c r="H198" s="12">
        <v>2446.5100000000002</v>
      </c>
      <c r="I198" s="12">
        <v>2238.5300000000002</v>
      </c>
      <c r="J198" s="13">
        <v>121</v>
      </c>
      <c r="K198" s="12">
        <f>'прил 2'!C198</f>
        <v>2893360.82</v>
      </c>
      <c r="L198" s="12">
        <v>0</v>
      </c>
      <c r="M198" s="12">
        <v>2884596.2</v>
      </c>
      <c r="N198" s="12">
        <v>0</v>
      </c>
      <c r="O198" s="12">
        <f t="shared" si="29"/>
        <v>8764.6199999996461</v>
      </c>
      <c r="P198" s="12">
        <f t="shared" si="30"/>
        <v>1292.5271584477312</v>
      </c>
      <c r="Q198" s="12">
        <v>3296.933621617758</v>
      </c>
      <c r="R198" s="35" t="s">
        <v>76</v>
      </c>
    </row>
    <row r="199" spans="1:18" ht="24.95" customHeight="1" x14ac:dyDescent="0.25">
      <c r="A199" s="4">
        <v>175</v>
      </c>
      <c r="B199" s="6" t="s">
        <v>99</v>
      </c>
      <c r="C199" s="1">
        <v>1981</v>
      </c>
      <c r="D199" s="1">
        <v>2016</v>
      </c>
      <c r="E199" s="42" t="s">
        <v>72</v>
      </c>
      <c r="F199" s="1">
        <v>5</v>
      </c>
      <c r="G199" s="1">
        <v>4</v>
      </c>
      <c r="H199" s="12">
        <v>4467.7</v>
      </c>
      <c r="I199" s="12">
        <v>3810.6</v>
      </c>
      <c r="J199" s="13">
        <v>335</v>
      </c>
      <c r="K199" s="12">
        <f>'прил 2'!C199</f>
        <v>46273403.730000004</v>
      </c>
      <c r="L199" s="12">
        <v>0</v>
      </c>
      <c r="M199" s="12">
        <v>0</v>
      </c>
      <c r="N199" s="12">
        <v>0</v>
      </c>
      <c r="O199" s="12">
        <f t="shared" si="29"/>
        <v>46273403.730000004</v>
      </c>
      <c r="P199" s="12">
        <f t="shared" si="30"/>
        <v>12143.337986143915</v>
      </c>
      <c r="Q199" s="12">
        <v>13707.04</v>
      </c>
      <c r="R199" s="35" t="s">
        <v>76</v>
      </c>
    </row>
    <row r="200" spans="1:18" ht="24.95" customHeight="1" x14ac:dyDescent="0.25">
      <c r="A200" s="4">
        <v>176</v>
      </c>
      <c r="B200" s="6" t="s">
        <v>269</v>
      </c>
      <c r="C200" s="1">
        <v>2004</v>
      </c>
      <c r="D200" s="1"/>
      <c r="E200" s="42" t="s">
        <v>72</v>
      </c>
      <c r="F200" s="1">
        <v>10</v>
      </c>
      <c r="G200" s="1">
        <v>2</v>
      </c>
      <c r="H200" s="12">
        <v>5509.7</v>
      </c>
      <c r="I200" s="12">
        <v>4999.8999999999996</v>
      </c>
      <c r="J200" s="13">
        <v>100</v>
      </c>
      <c r="K200" s="12">
        <f>'прил 2'!C200</f>
        <v>10595242.039999999</v>
      </c>
      <c r="L200" s="12">
        <v>0</v>
      </c>
      <c r="M200" s="12">
        <v>0</v>
      </c>
      <c r="N200" s="12">
        <v>0</v>
      </c>
      <c r="O200" s="12">
        <f t="shared" si="29"/>
        <v>10595242.039999999</v>
      </c>
      <c r="P200" s="12">
        <f t="shared" si="30"/>
        <v>2119.0907898157961</v>
      </c>
      <c r="Q200" s="12">
        <v>7300.32</v>
      </c>
      <c r="R200" s="35" t="s">
        <v>76</v>
      </c>
    </row>
    <row r="201" spans="1:18" ht="24.95" customHeight="1" x14ac:dyDescent="0.25">
      <c r="A201" s="4">
        <v>177</v>
      </c>
      <c r="B201" s="6" t="s">
        <v>270</v>
      </c>
      <c r="C201" s="1">
        <v>2011</v>
      </c>
      <c r="D201" s="1"/>
      <c r="E201" s="42" t="s">
        <v>72</v>
      </c>
      <c r="F201" s="1">
        <v>10</v>
      </c>
      <c r="G201" s="1">
        <v>1</v>
      </c>
      <c r="H201" s="12">
        <v>2348.9</v>
      </c>
      <c r="I201" s="12">
        <v>1683.6</v>
      </c>
      <c r="J201" s="13">
        <v>47</v>
      </c>
      <c r="K201" s="12">
        <f>'прил 2'!C201</f>
        <v>5200145.74</v>
      </c>
      <c r="L201" s="12">
        <v>0</v>
      </c>
      <c r="M201" s="12">
        <v>0</v>
      </c>
      <c r="N201" s="12">
        <v>0</v>
      </c>
      <c r="O201" s="12">
        <f t="shared" si="29"/>
        <v>5200145.74</v>
      </c>
      <c r="P201" s="12">
        <f t="shared" si="30"/>
        <v>3088.7061891185558</v>
      </c>
      <c r="Q201" s="12">
        <v>7300.32</v>
      </c>
      <c r="R201" s="35" t="s">
        <v>76</v>
      </c>
    </row>
    <row r="202" spans="1:18" ht="24.95" customHeight="1" x14ac:dyDescent="0.25">
      <c r="A202" s="4">
        <v>178</v>
      </c>
      <c r="B202" s="6" t="s">
        <v>271</v>
      </c>
      <c r="C202" s="1">
        <v>1984</v>
      </c>
      <c r="D202" s="1">
        <v>2006</v>
      </c>
      <c r="E202" s="42" t="s">
        <v>72</v>
      </c>
      <c r="F202" s="1">
        <v>5</v>
      </c>
      <c r="G202" s="1">
        <v>13</v>
      </c>
      <c r="H202" s="12">
        <v>10156.629999999999</v>
      </c>
      <c r="I202" s="12">
        <v>9214.33</v>
      </c>
      <c r="J202" s="13">
        <v>633</v>
      </c>
      <c r="K202" s="12">
        <f>'прил 2'!C202</f>
        <v>35941406.299999997</v>
      </c>
      <c r="L202" s="12">
        <v>0</v>
      </c>
      <c r="M202" s="12">
        <v>0</v>
      </c>
      <c r="N202" s="12">
        <v>0</v>
      </c>
      <c r="O202" s="12">
        <f t="shared" si="29"/>
        <v>35941406.299999997</v>
      </c>
      <c r="P202" s="12">
        <f t="shared" si="30"/>
        <v>3900.5989909195782</v>
      </c>
      <c r="Q202" s="12">
        <v>5086</v>
      </c>
      <c r="R202" s="35" t="s">
        <v>76</v>
      </c>
    </row>
    <row r="203" spans="1:18" ht="24.95" customHeight="1" x14ac:dyDescent="0.25">
      <c r="A203" s="4">
        <v>179</v>
      </c>
      <c r="B203" s="6" t="s">
        <v>272</v>
      </c>
      <c r="C203" s="1">
        <v>1988</v>
      </c>
      <c r="D203" s="1"/>
      <c r="E203" s="42" t="s">
        <v>72</v>
      </c>
      <c r="F203" s="1">
        <v>5</v>
      </c>
      <c r="G203" s="1">
        <v>4</v>
      </c>
      <c r="H203" s="12">
        <v>2603</v>
      </c>
      <c r="I203" s="12">
        <v>2599.1</v>
      </c>
      <c r="J203" s="13">
        <v>215</v>
      </c>
      <c r="K203" s="12">
        <f>'прил 2'!C203</f>
        <v>9591649.9700000007</v>
      </c>
      <c r="L203" s="12">
        <v>0</v>
      </c>
      <c r="M203" s="12">
        <v>0</v>
      </c>
      <c r="N203" s="12">
        <v>0</v>
      </c>
      <c r="O203" s="12">
        <f t="shared" si="29"/>
        <v>9591649.9700000007</v>
      </c>
      <c r="P203" s="12">
        <f t="shared" si="30"/>
        <v>3690.3735793159176</v>
      </c>
      <c r="Q203" s="12">
        <v>5086</v>
      </c>
      <c r="R203" s="35" t="s">
        <v>76</v>
      </c>
    </row>
    <row r="204" spans="1:18" ht="24.95" customHeight="1" x14ac:dyDescent="0.25">
      <c r="A204" s="4">
        <v>180</v>
      </c>
      <c r="B204" s="6" t="s">
        <v>273</v>
      </c>
      <c r="C204" s="1">
        <v>1989</v>
      </c>
      <c r="D204" s="1"/>
      <c r="E204" s="42" t="s">
        <v>72</v>
      </c>
      <c r="F204" s="1">
        <v>9</v>
      </c>
      <c r="G204" s="1">
        <v>1</v>
      </c>
      <c r="H204" s="12">
        <v>4053</v>
      </c>
      <c r="I204" s="12">
        <v>4044.3</v>
      </c>
      <c r="J204" s="13">
        <v>352</v>
      </c>
      <c r="K204" s="12">
        <f>'прил 2'!C204</f>
        <v>7026225.2599999998</v>
      </c>
      <c r="L204" s="12">
        <v>0</v>
      </c>
      <c r="M204" s="12">
        <v>0</v>
      </c>
      <c r="N204" s="12">
        <v>0</v>
      </c>
      <c r="O204" s="12">
        <f t="shared" si="29"/>
        <v>7026225.2599999998</v>
      </c>
      <c r="P204" s="12">
        <f t="shared" si="30"/>
        <v>1737.3155453354102</v>
      </c>
      <c r="Q204" s="12">
        <v>1767</v>
      </c>
      <c r="R204" s="35" t="s">
        <v>76</v>
      </c>
    </row>
    <row r="205" spans="1:18" ht="24.95" customHeight="1" x14ac:dyDescent="0.25">
      <c r="A205" s="4">
        <v>181</v>
      </c>
      <c r="B205" s="6" t="s">
        <v>274</v>
      </c>
      <c r="C205" s="1">
        <v>1979</v>
      </c>
      <c r="D205" s="1"/>
      <c r="E205" s="1" t="s">
        <v>73</v>
      </c>
      <c r="F205" s="1">
        <v>5</v>
      </c>
      <c r="G205" s="1">
        <v>7</v>
      </c>
      <c r="H205" s="12">
        <v>7334.2</v>
      </c>
      <c r="I205" s="12">
        <v>7306.16</v>
      </c>
      <c r="J205" s="13">
        <v>495</v>
      </c>
      <c r="K205" s="12">
        <f>'прил 2'!C205</f>
        <v>22508815.34</v>
      </c>
      <c r="L205" s="12">
        <v>0</v>
      </c>
      <c r="M205" s="12">
        <v>0</v>
      </c>
      <c r="N205" s="12">
        <v>0</v>
      </c>
      <c r="O205" s="12">
        <f t="shared" si="29"/>
        <v>22508815.34</v>
      </c>
      <c r="P205" s="12">
        <f t="shared" si="30"/>
        <v>3080.7996731525177</v>
      </c>
      <c r="Q205" s="12">
        <v>5086</v>
      </c>
      <c r="R205" s="35" t="s">
        <v>76</v>
      </c>
    </row>
    <row r="206" spans="1:18" ht="24.95" customHeight="1" x14ac:dyDescent="0.25">
      <c r="A206" s="4">
        <v>182</v>
      </c>
      <c r="B206" s="6" t="s">
        <v>275</v>
      </c>
      <c r="C206" s="1">
        <v>1977</v>
      </c>
      <c r="D206" s="1"/>
      <c r="E206" s="1" t="s">
        <v>73</v>
      </c>
      <c r="F206" s="1">
        <v>5</v>
      </c>
      <c r="G206" s="1">
        <v>6</v>
      </c>
      <c r="H206" s="12">
        <v>4383.5</v>
      </c>
      <c r="I206" s="12">
        <v>4382.6000000000004</v>
      </c>
      <c r="J206" s="13">
        <v>341</v>
      </c>
      <c r="K206" s="12">
        <f>'прил 2'!C206</f>
        <v>15300666.52</v>
      </c>
      <c r="L206" s="12">
        <v>0</v>
      </c>
      <c r="M206" s="12">
        <v>0</v>
      </c>
      <c r="N206" s="12">
        <v>0</v>
      </c>
      <c r="O206" s="12">
        <f t="shared" si="29"/>
        <v>15300666.52</v>
      </c>
      <c r="P206" s="12">
        <f t="shared" si="30"/>
        <v>3491.2304385524571</v>
      </c>
      <c r="Q206" s="12">
        <v>5086</v>
      </c>
      <c r="R206" s="35" t="s">
        <v>76</v>
      </c>
    </row>
    <row r="207" spans="1:18" ht="24.95" customHeight="1" x14ac:dyDescent="0.25">
      <c r="A207" s="4">
        <v>183</v>
      </c>
      <c r="B207" s="6" t="s">
        <v>276</v>
      </c>
      <c r="C207" s="1">
        <v>1977</v>
      </c>
      <c r="D207" s="1">
        <v>2006</v>
      </c>
      <c r="E207" s="1" t="s">
        <v>73</v>
      </c>
      <c r="F207" s="1">
        <v>5</v>
      </c>
      <c r="G207" s="1">
        <v>6</v>
      </c>
      <c r="H207" s="12">
        <v>4332.6000000000004</v>
      </c>
      <c r="I207" s="12">
        <v>4305.42</v>
      </c>
      <c r="J207" s="13">
        <v>376</v>
      </c>
      <c r="K207" s="12">
        <f>'прил 2'!C207</f>
        <v>16350482.66</v>
      </c>
      <c r="L207" s="12">
        <v>0</v>
      </c>
      <c r="M207" s="12">
        <v>0</v>
      </c>
      <c r="N207" s="12">
        <v>0</v>
      </c>
      <c r="O207" s="12">
        <f t="shared" si="29"/>
        <v>16350482.66</v>
      </c>
      <c r="P207" s="12">
        <f t="shared" si="30"/>
        <v>3797.6510212708631</v>
      </c>
      <c r="Q207" s="12">
        <v>5086</v>
      </c>
      <c r="R207" s="35" t="s">
        <v>76</v>
      </c>
    </row>
    <row r="208" spans="1:18" ht="24.95" customHeight="1" x14ac:dyDescent="0.25">
      <c r="A208" s="4">
        <v>184</v>
      </c>
      <c r="B208" s="6" t="s">
        <v>277</v>
      </c>
      <c r="C208" s="1">
        <v>1976</v>
      </c>
      <c r="D208" s="1"/>
      <c r="E208" s="1" t="s">
        <v>73</v>
      </c>
      <c r="F208" s="1">
        <v>5</v>
      </c>
      <c r="G208" s="1">
        <v>8</v>
      </c>
      <c r="H208" s="12">
        <v>7913</v>
      </c>
      <c r="I208" s="12">
        <v>5859.72</v>
      </c>
      <c r="J208" s="13">
        <v>425</v>
      </c>
      <c r="K208" s="12">
        <f>'прил 2'!C208</f>
        <v>20815789.32</v>
      </c>
      <c r="L208" s="12">
        <v>0</v>
      </c>
      <c r="M208" s="12">
        <v>12381366.949999999</v>
      </c>
      <c r="N208" s="12">
        <v>0</v>
      </c>
      <c r="O208" s="12">
        <f t="shared" si="29"/>
        <v>8434422.370000001</v>
      </c>
      <c r="P208" s="12">
        <f t="shared" si="30"/>
        <v>3552.3522147815934</v>
      </c>
      <c r="Q208" s="12">
        <v>5695.04</v>
      </c>
      <c r="R208" s="35" t="s">
        <v>76</v>
      </c>
    </row>
    <row r="209" spans="1:18" ht="24.95" customHeight="1" x14ac:dyDescent="0.25">
      <c r="A209" s="4">
        <v>185</v>
      </c>
      <c r="B209" s="6" t="s">
        <v>278</v>
      </c>
      <c r="C209" s="1">
        <v>1965</v>
      </c>
      <c r="D209" s="1">
        <v>2006</v>
      </c>
      <c r="E209" s="42" t="s">
        <v>72</v>
      </c>
      <c r="F209" s="1">
        <v>5</v>
      </c>
      <c r="G209" s="1">
        <v>6</v>
      </c>
      <c r="H209" s="12">
        <v>7055.7</v>
      </c>
      <c r="I209" s="12">
        <v>4652.8</v>
      </c>
      <c r="J209" s="13">
        <v>287</v>
      </c>
      <c r="K209" s="12">
        <f>'прил 2'!C209</f>
        <v>17631839.84</v>
      </c>
      <c r="L209" s="12">
        <v>0</v>
      </c>
      <c r="M209" s="12">
        <v>0</v>
      </c>
      <c r="N209" s="12">
        <v>0</v>
      </c>
      <c r="O209" s="12">
        <f t="shared" si="29"/>
        <v>17631839.84</v>
      </c>
      <c r="P209" s="12">
        <f t="shared" si="30"/>
        <v>3789.5116574965609</v>
      </c>
      <c r="Q209" s="12">
        <v>7704.14</v>
      </c>
      <c r="R209" s="35" t="s">
        <v>76</v>
      </c>
    </row>
    <row r="210" spans="1:18" ht="24.95" customHeight="1" x14ac:dyDescent="0.25">
      <c r="A210" s="4">
        <v>186</v>
      </c>
      <c r="B210" s="6" t="s">
        <v>279</v>
      </c>
      <c r="C210" s="1">
        <v>1966</v>
      </c>
      <c r="D210" s="1"/>
      <c r="E210" s="1" t="s">
        <v>73</v>
      </c>
      <c r="F210" s="1">
        <v>5</v>
      </c>
      <c r="G210" s="1">
        <v>4</v>
      </c>
      <c r="H210" s="12">
        <v>3584.5</v>
      </c>
      <c r="I210" s="12">
        <v>3573.5</v>
      </c>
      <c r="J210" s="13">
        <v>239</v>
      </c>
      <c r="K210" s="12">
        <f>'прил 2'!C210</f>
        <v>12715709.9</v>
      </c>
      <c r="L210" s="12">
        <v>0</v>
      </c>
      <c r="M210" s="12">
        <v>0</v>
      </c>
      <c r="N210" s="12">
        <v>0</v>
      </c>
      <c r="O210" s="12">
        <f t="shared" si="29"/>
        <v>12715709.9</v>
      </c>
      <c r="P210" s="12">
        <f t="shared" si="30"/>
        <v>3558.3349377361133</v>
      </c>
      <c r="Q210" s="12">
        <v>5695.04</v>
      </c>
      <c r="R210" s="35" t="s">
        <v>76</v>
      </c>
    </row>
    <row r="211" spans="1:18" ht="24.95" customHeight="1" x14ac:dyDescent="0.25">
      <c r="A211" s="4">
        <v>187</v>
      </c>
      <c r="B211" s="6" t="s">
        <v>280</v>
      </c>
      <c r="C211" s="1">
        <v>1971</v>
      </c>
      <c r="D211" s="1">
        <v>2006</v>
      </c>
      <c r="E211" s="42" t="s">
        <v>72</v>
      </c>
      <c r="F211" s="1">
        <v>5</v>
      </c>
      <c r="G211" s="1">
        <v>4</v>
      </c>
      <c r="H211" s="12">
        <v>7620.4</v>
      </c>
      <c r="I211" s="12">
        <v>6772.2</v>
      </c>
      <c r="J211" s="13">
        <v>160</v>
      </c>
      <c r="K211" s="12">
        <f>'прил 2'!C211</f>
        <v>63403078.07</v>
      </c>
      <c r="L211" s="12">
        <v>0</v>
      </c>
      <c r="M211" s="12">
        <v>0</v>
      </c>
      <c r="N211" s="12">
        <v>0</v>
      </c>
      <c r="O211" s="12">
        <f t="shared" si="29"/>
        <v>63403078.07</v>
      </c>
      <c r="P211" s="12">
        <f t="shared" si="30"/>
        <v>9362.257179350876</v>
      </c>
      <c r="Q211" s="12">
        <v>30748.14</v>
      </c>
      <c r="R211" s="35" t="s">
        <v>76</v>
      </c>
    </row>
    <row r="212" spans="1:18" ht="24.95" customHeight="1" x14ac:dyDescent="0.25">
      <c r="A212" s="4">
        <v>188</v>
      </c>
      <c r="B212" s="6" t="s">
        <v>281</v>
      </c>
      <c r="C212" s="1">
        <v>1971</v>
      </c>
      <c r="D212" s="1">
        <v>2006</v>
      </c>
      <c r="E212" s="42" t="s">
        <v>72</v>
      </c>
      <c r="F212" s="1">
        <v>5</v>
      </c>
      <c r="G212" s="1">
        <v>4</v>
      </c>
      <c r="H212" s="12">
        <v>3625.2</v>
      </c>
      <c r="I212" s="12">
        <v>2641.51</v>
      </c>
      <c r="J212" s="13">
        <v>163</v>
      </c>
      <c r="K212" s="12">
        <f>'прил 2'!C212</f>
        <v>50168465.739999995</v>
      </c>
      <c r="L212" s="12">
        <v>0</v>
      </c>
      <c r="M212" s="12">
        <v>0</v>
      </c>
      <c r="N212" s="12">
        <v>0</v>
      </c>
      <c r="O212" s="12">
        <f t="shared" si="29"/>
        <v>50168465.739999995</v>
      </c>
      <c r="P212" s="12">
        <f t="shared" si="30"/>
        <v>18992.343674640637</v>
      </c>
      <c r="Q212" s="12">
        <v>31078.14</v>
      </c>
      <c r="R212" s="35" t="s">
        <v>76</v>
      </c>
    </row>
    <row r="213" spans="1:18" ht="24.95" customHeight="1" x14ac:dyDescent="0.25">
      <c r="A213" s="4">
        <v>189</v>
      </c>
      <c r="B213" s="6" t="s">
        <v>282</v>
      </c>
      <c r="C213" s="1">
        <v>1968</v>
      </c>
      <c r="D213" s="1">
        <v>2006</v>
      </c>
      <c r="E213" s="42" t="s">
        <v>72</v>
      </c>
      <c r="F213" s="1">
        <v>5</v>
      </c>
      <c r="G213" s="1">
        <v>3</v>
      </c>
      <c r="H213" s="12">
        <v>3252.7</v>
      </c>
      <c r="I213" s="12">
        <v>2957.9</v>
      </c>
      <c r="J213" s="13">
        <v>473</v>
      </c>
      <c r="K213" s="12">
        <f>'прил 2'!C213</f>
        <v>32752413.809999999</v>
      </c>
      <c r="L213" s="12">
        <v>0</v>
      </c>
      <c r="M213" s="12">
        <v>0</v>
      </c>
      <c r="N213" s="12">
        <v>0</v>
      </c>
      <c r="O213" s="12">
        <f t="shared" si="29"/>
        <v>32752413.809999999</v>
      </c>
      <c r="P213" s="12">
        <f t="shared" si="30"/>
        <v>11072.860411102471</v>
      </c>
      <c r="Q213" s="12">
        <v>23653.040000000001</v>
      </c>
      <c r="R213" s="35" t="s">
        <v>76</v>
      </c>
    </row>
    <row r="214" spans="1:18" ht="24.95" customHeight="1" x14ac:dyDescent="0.25">
      <c r="A214" s="4">
        <v>190</v>
      </c>
      <c r="B214" s="6" t="s">
        <v>283</v>
      </c>
      <c r="C214" s="1">
        <v>1995</v>
      </c>
      <c r="D214" s="1"/>
      <c r="E214" s="42" t="s">
        <v>72</v>
      </c>
      <c r="F214" s="1">
        <v>7</v>
      </c>
      <c r="G214" s="1">
        <v>3</v>
      </c>
      <c r="H214" s="12">
        <v>11334.4</v>
      </c>
      <c r="I214" s="12">
        <v>7291.5</v>
      </c>
      <c r="J214" s="13">
        <v>277</v>
      </c>
      <c r="K214" s="12">
        <f>'прил 2'!C214</f>
        <v>45729398.480000004</v>
      </c>
      <c r="L214" s="12">
        <v>0</v>
      </c>
      <c r="M214" s="12">
        <v>25066878.580000002</v>
      </c>
      <c r="N214" s="12">
        <v>0</v>
      </c>
      <c r="O214" s="12">
        <f t="shared" si="29"/>
        <v>20662519.900000002</v>
      </c>
      <c r="P214" s="12">
        <f t="shared" si="30"/>
        <v>6271.6037139134614</v>
      </c>
      <c r="Q214" s="12">
        <v>8673.32</v>
      </c>
      <c r="R214" s="35" t="s">
        <v>76</v>
      </c>
    </row>
    <row r="215" spans="1:18" ht="24.95" customHeight="1" x14ac:dyDescent="0.25">
      <c r="A215" s="4">
        <v>191</v>
      </c>
      <c r="B215" s="6" t="s">
        <v>284</v>
      </c>
      <c r="C215" s="1">
        <v>1966</v>
      </c>
      <c r="D215" s="1">
        <v>2008</v>
      </c>
      <c r="E215" s="42" t="s">
        <v>72</v>
      </c>
      <c r="F215" s="1">
        <v>5</v>
      </c>
      <c r="G215" s="1">
        <v>6</v>
      </c>
      <c r="H215" s="12">
        <v>4983.6000000000004</v>
      </c>
      <c r="I215" s="12">
        <v>4584</v>
      </c>
      <c r="J215" s="13">
        <v>274</v>
      </c>
      <c r="K215" s="12">
        <f>'прил 2'!C215</f>
        <v>19317912.84</v>
      </c>
      <c r="L215" s="12">
        <v>0</v>
      </c>
      <c r="M215" s="12">
        <v>0</v>
      </c>
      <c r="N215" s="12">
        <v>0</v>
      </c>
      <c r="O215" s="12">
        <f t="shared" si="29"/>
        <v>19317912.84</v>
      </c>
      <c r="P215" s="12">
        <f t="shared" si="30"/>
        <v>4214.2043717277484</v>
      </c>
      <c r="Q215" s="12">
        <v>14297.04</v>
      </c>
      <c r="R215" s="35" t="s">
        <v>76</v>
      </c>
    </row>
    <row r="216" spans="1:18" ht="24.95" customHeight="1" x14ac:dyDescent="0.25">
      <c r="A216" s="4">
        <v>192</v>
      </c>
      <c r="B216" s="6" t="s">
        <v>285</v>
      </c>
      <c r="C216" s="1">
        <v>1996</v>
      </c>
      <c r="D216" s="1"/>
      <c r="E216" s="42" t="s">
        <v>72</v>
      </c>
      <c r="F216" s="1">
        <v>6</v>
      </c>
      <c r="G216" s="1">
        <v>1</v>
      </c>
      <c r="H216" s="12">
        <v>3544.9</v>
      </c>
      <c r="I216" s="12">
        <v>2183.9</v>
      </c>
      <c r="J216" s="13">
        <v>59</v>
      </c>
      <c r="K216" s="12">
        <f>'прил 2'!C216</f>
        <v>14722333.98</v>
      </c>
      <c r="L216" s="12">
        <v>0</v>
      </c>
      <c r="M216" s="12">
        <v>0</v>
      </c>
      <c r="N216" s="12">
        <v>0</v>
      </c>
      <c r="O216" s="12">
        <f t="shared" si="29"/>
        <v>14722333.98</v>
      </c>
      <c r="P216" s="12">
        <f t="shared" si="30"/>
        <v>6741.3040798571365</v>
      </c>
      <c r="Q216" s="12">
        <v>8927.32</v>
      </c>
      <c r="R216" s="35" t="s">
        <v>76</v>
      </c>
    </row>
    <row r="217" spans="1:18" ht="24.95" customHeight="1" x14ac:dyDescent="0.25">
      <c r="A217" s="4">
        <v>193</v>
      </c>
      <c r="B217" s="46" t="s">
        <v>286</v>
      </c>
      <c r="C217" s="1">
        <v>1976</v>
      </c>
      <c r="D217" s="1">
        <v>2007</v>
      </c>
      <c r="E217" s="1" t="s">
        <v>73</v>
      </c>
      <c r="F217" s="1">
        <v>5</v>
      </c>
      <c r="G217" s="1">
        <v>4</v>
      </c>
      <c r="H217" s="12">
        <v>4135.8900000000003</v>
      </c>
      <c r="I217" s="12">
        <v>3997.4</v>
      </c>
      <c r="J217" s="13">
        <v>196</v>
      </c>
      <c r="K217" s="12">
        <f>'прил 2'!C217</f>
        <v>69370965.120000005</v>
      </c>
      <c r="L217" s="12">
        <v>0</v>
      </c>
      <c r="M217" s="12">
        <v>47263717.619999997</v>
      </c>
      <c r="N217" s="12">
        <v>0</v>
      </c>
      <c r="O217" s="12">
        <f t="shared" si="29"/>
        <v>22107247.500000007</v>
      </c>
      <c r="P217" s="12">
        <f t="shared" si="30"/>
        <v>17354.021393906041</v>
      </c>
      <c r="Q217" s="12">
        <v>29684.04</v>
      </c>
      <c r="R217" s="35" t="s">
        <v>76</v>
      </c>
    </row>
    <row r="218" spans="1:18" ht="24.95" customHeight="1" x14ac:dyDescent="0.25">
      <c r="A218" s="4">
        <v>194</v>
      </c>
      <c r="B218" s="46" t="s">
        <v>287</v>
      </c>
      <c r="C218" s="1">
        <v>1966</v>
      </c>
      <c r="D218" s="1"/>
      <c r="E218" s="1" t="s">
        <v>73</v>
      </c>
      <c r="F218" s="1">
        <v>5</v>
      </c>
      <c r="G218" s="1">
        <v>4</v>
      </c>
      <c r="H218" s="12">
        <v>3261.3</v>
      </c>
      <c r="I218" s="12">
        <v>3246.01</v>
      </c>
      <c r="J218" s="13">
        <v>226</v>
      </c>
      <c r="K218" s="12">
        <f>'прил 2'!C218</f>
        <v>68301336.340000004</v>
      </c>
      <c r="L218" s="12">
        <v>0</v>
      </c>
      <c r="M218" s="12">
        <v>38379571.719999991</v>
      </c>
      <c r="N218" s="12">
        <v>0</v>
      </c>
      <c r="O218" s="12">
        <f t="shared" si="29"/>
        <v>29921764.620000012</v>
      </c>
      <c r="P218" s="12">
        <f t="shared" si="30"/>
        <v>21041.628442303012</v>
      </c>
      <c r="Q218" s="12">
        <v>29684.04</v>
      </c>
      <c r="R218" s="35" t="s">
        <v>76</v>
      </c>
    </row>
    <row r="219" spans="1:18" ht="24.95" customHeight="1" x14ac:dyDescent="0.25">
      <c r="A219" s="4">
        <v>195</v>
      </c>
      <c r="B219" s="46" t="s">
        <v>288</v>
      </c>
      <c r="C219" s="1">
        <v>1973</v>
      </c>
      <c r="D219" s="1">
        <v>2007</v>
      </c>
      <c r="E219" s="1" t="s">
        <v>73</v>
      </c>
      <c r="F219" s="1">
        <v>5</v>
      </c>
      <c r="G219" s="1">
        <v>6</v>
      </c>
      <c r="H219" s="12">
        <v>4876.3999999999996</v>
      </c>
      <c r="I219" s="12">
        <v>4282.91</v>
      </c>
      <c r="J219" s="13">
        <v>278</v>
      </c>
      <c r="K219" s="12">
        <f>'прил 2'!C219</f>
        <v>31696836.750000004</v>
      </c>
      <c r="L219" s="12">
        <v>0</v>
      </c>
      <c r="M219" s="12">
        <v>29015388.810000002</v>
      </c>
      <c r="N219" s="12">
        <v>0</v>
      </c>
      <c r="O219" s="12">
        <f t="shared" si="29"/>
        <v>2681447.9400000013</v>
      </c>
      <c r="P219" s="12">
        <f t="shared" si="30"/>
        <v>7400.7711462533662</v>
      </c>
      <c r="Q219" s="12">
        <v>17531.04</v>
      </c>
      <c r="R219" s="35" t="s">
        <v>76</v>
      </c>
    </row>
    <row r="220" spans="1:18" ht="24.95" customHeight="1" x14ac:dyDescent="0.25">
      <c r="A220" s="4">
        <v>196</v>
      </c>
      <c r="B220" s="46" t="s">
        <v>289</v>
      </c>
      <c r="C220" s="1">
        <v>1971</v>
      </c>
      <c r="D220" s="1"/>
      <c r="E220" s="1" t="s">
        <v>73</v>
      </c>
      <c r="F220" s="1">
        <v>5</v>
      </c>
      <c r="G220" s="1">
        <v>6</v>
      </c>
      <c r="H220" s="12">
        <v>5679.3</v>
      </c>
      <c r="I220" s="12">
        <v>4364.71</v>
      </c>
      <c r="J220" s="13">
        <v>282</v>
      </c>
      <c r="K220" s="12">
        <f>'прил 2'!C220</f>
        <v>49635539.729999997</v>
      </c>
      <c r="L220" s="12">
        <v>0</v>
      </c>
      <c r="M220" s="12">
        <v>0</v>
      </c>
      <c r="N220" s="12">
        <v>0</v>
      </c>
      <c r="O220" s="12">
        <f t="shared" si="29"/>
        <v>49635539.729999997</v>
      </c>
      <c r="P220" s="12">
        <f t="shared" si="30"/>
        <v>11372.013199044151</v>
      </c>
      <c r="Q220" s="12">
        <v>29069.040000000001</v>
      </c>
      <c r="R220" s="35" t="s">
        <v>76</v>
      </c>
    </row>
    <row r="221" spans="1:18" ht="24.95" customHeight="1" x14ac:dyDescent="0.25">
      <c r="A221" s="4">
        <v>197</v>
      </c>
      <c r="B221" s="46" t="s">
        <v>290</v>
      </c>
      <c r="C221" s="1">
        <v>1986</v>
      </c>
      <c r="D221" s="1">
        <v>2019</v>
      </c>
      <c r="E221" s="42" t="s">
        <v>72</v>
      </c>
      <c r="F221" s="1">
        <v>9</v>
      </c>
      <c r="G221" s="1">
        <v>8</v>
      </c>
      <c r="H221" s="12">
        <v>20250.900000000001</v>
      </c>
      <c r="I221" s="12">
        <v>17635.75</v>
      </c>
      <c r="J221" s="13">
        <v>1132</v>
      </c>
      <c r="K221" s="12">
        <f>'прил 2'!C221</f>
        <v>86170610.75999999</v>
      </c>
      <c r="L221" s="12">
        <v>0</v>
      </c>
      <c r="M221" s="12">
        <v>73032696.850000009</v>
      </c>
      <c r="N221" s="12">
        <v>0</v>
      </c>
      <c r="O221" s="12">
        <f t="shared" ref="O221:O284" si="31">K221-L221-M221-N221</f>
        <v>13137913.909999982</v>
      </c>
      <c r="P221" s="12">
        <f t="shared" si="30"/>
        <v>4886.1324729597545</v>
      </c>
      <c r="Q221" s="12">
        <v>10760.32</v>
      </c>
      <c r="R221" s="35" t="s">
        <v>76</v>
      </c>
    </row>
    <row r="222" spans="1:18" ht="24.95" customHeight="1" x14ac:dyDescent="0.25">
      <c r="A222" s="4">
        <v>198</v>
      </c>
      <c r="B222" s="46" t="s">
        <v>291</v>
      </c>
      <c r="C222" s="1">
        <v>1981</v>
      </c>
      <c r="D222" s="1">
        <v>2019</v>
      </c>
      <c r="E222" s="1" t="s">
        <v>73</v>
      </c>
      <c r="F222" s="1">
        <v>9</v>
      </c>
      <c r="G222" s="1">
        <v>3</v>
      </c>
      <c r="H222" s="12">
        <v>7043.7</v>
      </c>
      <c r="I222" s="12">
        <v>6019.21</v>
      </c>
      <c r="J222" s="13">
        <v>412</v>
      </c>
      <c r="K222" s="12">
        <f>'прил 2'!C222</f>
        <v>15498859.550000001</v>
      </c>
      <c r="L222" s="12">
        <v>0</v>
      </c>
      <c r="M222" s="12">
        <v>0</v>
      </c>
      <c r="N222" s="12">
        <v>0</v>
      </c>
      <c r="O222" s="12">
        <f t="shared" si="31"/>
        <v>15498859.550000001</v>
      </c>
      <c r="P222" s="12">
        <f t="shared" si="30"/>
        <v>2574.8992891093681</v>
      </c>
      <c r="Q222" s="12">
        <v>6508</v>
      </c>
      <c r="R222" s="35" t="s">
        <v>76</v>
      </c>
    </row>
    <row r="223" spans="1:18" ht="24.95" customHeight="1" x14ac:dyDescent="0.25">
      <c r="A223" s="4">
        <v>199</v>
      </c>
      <c r="B223" s="6" t="s">
        <v>292</v>
      </c>
      <c r="C223" s="1">
        <v>1974</v>
      </c>
      <c r="D223" s="1"/>
      <c r="E223" s="42" t="s">
        <v>72</v>
      </c>
      <c r="F223" s="1">
        <v>2</v>
      </c>
      <c r="G223" s="1">
        <v>2</v>
      </c>
      <c r="H223" s="12">
        <v>761</v>
      </c>
      <c r="I223" s="12">
        <v>705.11</v>
      </c>
      <c r="J223" s="13">
        <v>53</v>
      </c>
      <c r="K223" s="12">
        <f>'прил 2'!C223</f>
        <v>16211287.27</v>
      </c>
      <c r="L223" s="12">
        <v>0</v>
      </c>
      <c r="M223" s="12">
        <v>0</v>
      </c>
      <c r="N223" s="12">
        <v>0</v>
      </c>
      <c r="O223" s="12">
        <f t="shared" si="31"/>
        <v>16211287.27</v>
      </c>
      <c r="P223" s="12">
        <f t="shared" si="30"/>
        <v>22991.146445235496</v>
      </c>
      <c r="Q223" s="12">
        <v>29259</v>
      </c>
      <c r="R223" s="35" t="s">
        <v>76</v>
      </c>
    </row>
    <row r="224" spans="1:18" ht="24.95" customHeight="1" x14ac:dyDescent="0.25">
      <c r="A224" s="4">
        <v>200</v>
      </c>
      <c r="B224" s="6" t="s">
        <v>293</v>
      </c>
      <c r="C224" s="1">
        <v>1971</v>
      </c>
      <c r="D224" s="1"/>
      <c r="E224" s="1" t="s">
        <v>73</v>
      </c>
      <c r="F224" s="1">
        <v>5</v>
      </c>
      <c r="G224" s="1">
        <v>8</v>
      </c>
      <c r="H224" s="12">
        <v>7284.4</v>
      </c>
      <c r="I224" s="12">
        <v>5591.51</v>
      </c>
      <c r="J224" s="13">
        <v>516</v>
      </c>
      <c r="K224" s="12">
        <f>'прил 2'!C224</f>
        <v>3824816.06</v>
      </c>
      <c r="L224" s="12">
        <v>0</v>
      </c>
      <c r="M224" s="12">
        <v>0</v>
      </c>
      <c r="N224" s="12">
        <v>0</v>
      </c>
      <c r="O224" s="12">
        <f t="shared" si="31"/>
        <v>3824816.06</v>
      </c>
      <c r="P224" s="12">
        <f t="shared" si="30"/>
        <v>684.03992123773367</v>
      </c>
      <c r="Q224" s="12">
        <v>1316</v>
      </c>
      <c r="R224" s="35" t="s">
        <v>76</v>
      </c>
    </row>
    <row r="225" spans="1:18" ht="24.95" customHeight="1" x14ac:dyDescent="0.25">
      <c r="A225" s="4">
        <v>201</v>
      </c>
      <c r="B225" s="6" t="s">
        <v>294</v>
      </c>
      <c r="C225" s="1">
        <v>1971</v>
      </c>
      <c r="D225" s="1"/>
      <c r="E225" s="42" t="s">
        <v>72</v>
      </c>
      <c r="F225" s="1">
        <v>5</v>
      </c>
      <c r="G225" s="1">
        <v>1</v>
      </c>
      <c r="H225" s="12">
        <v>525.20000000000005</v>
      </c>
      <c r="I225" s="12">
        <v>464.5</v>
      </c>
      <c r="J225" s="13">
        <v>38</v>
      </c>
      <c r="K225" s="12">
        <f>'прил 2'!C225</f>
        <v>453298.9</v>
      </c>
      <c r="L225" s="12">
        <v>0</v>
      </c>
      <c r="M225" s="12">
        <v>0</v>
      </c>
      <c r="N225" s="12">
        <v>0</v>
      </c>
      <c r="O225" s="12">
        <f t="shared" si="31"/>
        <v>453298.9</v>
      </c>
      <c r="P225" s="12">
        <f t="shared" si="30"/>
        <v>975.88568353067819</v>
      </c>
      <c r="Q225" s="12">
        <v>1316</v>
      </c>
      <c r="R225" s="35" t="s">
        <v>76</v>
      </c>
    </row>
    <row r="226" spans="1:18" ht="24.95" customHeight="1" x14ac:dyDescent="0.25">
      <c r="A226" s="4">
        <v>202</v>
      </c>
      <c r="B226" s="6" t="s">
        <v>295</v>
      </c>
      <c r="C226" s="1">
        <v>1971</v>
      </c>
      <c r="D226" s="1"/>
      <c r="E226" s="1" t="s">
        <v>73</v>
      </c>
      <c r="F226" s="1">
        <v>5</v>
      </c>
      <c r="G226" s="1">
        <v>8</v>
      </c>
      <c r="H226" s="12">
        <v>7404.1</v>
      </c>
      <c r="I226" s="12">
        <v>5600.9</v>
      </c>
      <c r="J226" s="13">
        <v>490</v>
      </c>
      <c r="K226" s="12">
        <f>'прил 2'!C226</f>
        <v>3532580.77</v>
      </c>
      <c r="L226" s="12">
        <v>0</v>
      </c>
      <c r="M226" s="12">
        <v>0</v>
      </c>
      <c r="N226" s="12">
        <v>0</v>
      </c>
      <c r="O226" s="12">
        <f t="shared" si="31"/>
        <v>3532580.77</v>
      </c>
      <c r="P226" s="12">
        <f t="shared" si="30"/>
        <v>630.7166294702638</v>
      </c>
      <c r="Q226" s="12">
        <v>1316</v>
      </c>
      <c r="R226" s="35" t="s">
        <v>76</v>
      </c>
    </row>
    <row r="227" spans="1:18" ht="24.95" customHeight="1" x14ac:dyDescent="0.25">
      <c r="A227" s="4">
        <v>203</v>
      </c>
      <c r="B227" s="6" t="s">
        <v>296</v>
      </c>
      <c r="C227" s="1">
        <v>1971</v>
      </c>
      <c r="D227" s="1"/>
      <c r="E227" s="42" t="s">
        <v>72</v>
      </c>
      <c r="F227" s="1">
        <v>5</v>
      </c>
      <c r="G227" s="1">
        <v>1</v>
      </c>
      <c r="H227" s="12">
        <v>520.1</v>
      </c>
      <c r="I227" s="12">
        <v>519.20000000000005</v>
      </c>
      <c r="J227" s="13">
        <v>47</v>
      </c>
      <c r="K227" s="12">
        <f>'прил 2'!C227</f>
        <v>411345.9</v>
      </c>
      <c r="L227" s="12">
        <v>0</v>
      </c>
      <c r="M227" s="12">
        <v>0</v>
      </c>
      <c r="N227" s="12">
        <v>0</v>
      </c>
      <c r="O227" s="12">
        <f t="shared" si="31"/>
        <v>411345.9</v>
      </c>
      <c r="P227" s="12">
        <f t="shared" si="30"/>
        <v>792.26868258859781</v>
      </c>
      <c r="Q227" s="12">
        <v>1316</v>
      </c>
      <c r="R227" s="35" t="s">
        <v>76</v>
      </c>
    </row>
    <row r="228" spans="1:18" ht="24.95" customHeight="1" x14ac:dyDescent="0.25">
      <c r="A228" s="4">
        <v>204</v>
      </c>
      <c r="B228" s="6" t="s">
        <v>297</v>
      </c>
      <c r="C228" s="1">
        <v>1971</v>
      </c>
      <c r="D228" s="1"/>
      <c r="E228" s="1" t="s">
        <v>73</v>
      </c>
      <c r="F228" s="1">
        <v>5</v>
      </c>
      <c r="G228" s="1">
        <v>4</v>
      </c>
      <c r="H228" s="12">
        <v>3440.2</v>
      </c>
      <c r="I228" s="12">
        <v>2548.08</v>
      </c>
      <c r="J228" s="13">
        <v>225</v>
      </c>
      <c r="K228" s="12">
        <f>'прил 2'!C228</f>
        <v>1995053.81</v>
      </c>
      <c r="L228" s="12">
        <v>0</v>
      </c>
      <c r="M228" s="12">
        <v>0</v>
      </c>
      <c r="N228" s="12">
        <v>0</v>
      </c>
      <c r="O228" s="12">
        <f t="shared" si="31"/>
        <v>1995053.81</v>
      </c>
      <c r="P228" s="12">
        <f t="shared" si="30"/>
        <v>782.96356864776624</v>
      </c>
      <c r="Q228" s="12">
        <v>1316</v>
      </c>
      <c r="R228" s="35" t="s">
        <v>76</v>
      </c>
    </row>
    <row r="229" spans="1:18" ht="24.95" customHeight="1" x14ac:dyDescent="0.25">
      <c r="A229" s="4">
        <v>205</v>
      </c>
      <c r="B229" s="6" t="s">
        <v>298</v>
      </c>
      <c r="C229" s="1">
        <v>1965</v>
      </c>
      <c r="D229" s="1"/>
      <c r="E229" s="1" t="s">
        <v>73</v>
      </c>
      <c r="F229" s="1">
        <v>5</v>
      </c>
      <c r="G229" s="1">
        <v>4</v>
      </c>
      <c r="H229" s="12">
        <v>4524.1000000000004</v>
      </c>
      <c r="I229" s="12">
        <v>3560.2</v>
      </c>
      <c r="J229" s="13">
        <v>230</v>
      </c>
      <c r="K229" s="12">
        <f>'прил 2'!C229</f>
        <v>39222073.170000009</v>
      </c>
      <c r="L229" s="12">
        <v>0</v>
      </c>
      <c r="M229" s="12">
        <v>0</v>
      </c>
      <c r="N229" s="12">
        <v>0</v>
      </c>
      <c r="O229" s="12">
        <f t="shared" si="31"/>
        <v>39222073.170000009</v>
      </c>
      <c r="P229" s="12">
        <f t="shared" si="30"/>
        <v>11016.817361384195</v>
      </c>
      <c r="Q229" s="12">
        <v>29069.040000000001</v>
      </c>
      <c r="R229" s="35" t="s">
        <v>76</v>
      </c>
    </row>
    <row r="230" spans="1:18" ht="24.95" customHeight="1" x14ac:dyDescent="0.25">
      <c r="A230" s="4">
        <v>206</v>
      </c>
      <c r="B230" s="6" t="s">
        <v>98</v>
      </c>
      <c r="C230" s="1">
        <v>1992</v>
      </c>
      <c r="D230" s="1"/>
      <c r="E230" s="1" t="s">
        <v>73</v>
      </c>
      <c r="F230" s="1">
        <v>10</v>
      </c>
      <c r="G230" s="1">
        <v>5</v>
      </c>
      <c r="H230" s="12">
        <v>15837.07</v>
      </c>
      <c r="I230" s="12">
        <v>11229.81</v>
      </c>
      <c r="J230" s="13">
        <v>1231</v>
      </c>
      <c r="K230" s="12">
        <f>'прил 2'!C230</f>
        <v>100707549.60000001</v>
      </c>
      <c r="L230" s="12">
        <v>0</v>
      </c>
      <c r="M230" s="12">
        <v>85110676.280000001</v>
      </c>
      <c r="N230" s="12">
        <v>0</v>
      </c>
      <c r="O230" s="12">
        <f t="shared" si="31"/>
        <v>15596873.320000008</v>
      </c>
      <c r="P230" s="12">
        <f t="shared" si="30"/>
        <v>8967.8765357561715</v>
      </c>
      <c r="Q230" s="12">
        <v>19035.32</v>
      </c>
      <c r="R230" s="35" t="s">
        <v>76</v>
      </c>
    </row>
    <row r="231" spans="1:18" ht="24.95" customHeight="1" x14ac:dyDescent="0.25">
      <c r="A231" s="4">
        <v>207</v>
      </c>
      <c r="B231" s="6" t="s">
        <v>100</v>
      </c>
      <c r="C231" s="1">
        <v>1958</v>
      </c>
      <c r="D231" s="1">
        <v>2018</v>
      </c>
      <c r="E231" s="42" t="s">
        <v>72</v>
      </c>
      <c r="F231" s="1">
        <v>5</v>
      </c>
      <c r="G231" s="1">
        <v>8</v>
      </c>
      <c r="H231" s="12">
        <v>10670</v>
      </c>
      <c r="I231" s="12">
        <v>9716.7800000000007</v>
      </c>
      <c r="J231" s="13">
        <v>880</v>
      </c>
      <c r="K231" s="12">
        <f>'прил 2'!C231</f>
        <v>5223521.1500000004</v>
      </c>
      <c r="L231" s="12">
        <v>0</v>
      </c>
      <c r="M231" s="12">
        <v>0</v>
      </c>
      <c r="N231" s="12">
        <v>0</v>
      </c>
      <c r="O231" s="12">
        <f t="shared" si="31"/>
        <v>5223521.1500000004</v>
      </c>
      <c r="P231" s="12">
        <f t="shared" si="30"/>
        <v>537.57738160172403</v>
      </c>
      <c r="Q231" s="12">
        <v>563</v>
      </c>
      <c r="R231" s="35" t="s">
        <v>76</v>
      </c>
    </row>
    <row r="232" spans="1:18" ht="24.95" customHeight="1" x14ac:dyDescent="0.25">
      <c r="A232" s="4">
        <v>208</v>
      </c>
      <c r="B232" s="6" t="s">
        <v>299</v>
      </c>
      <c r="C232" s="1">
        <v>1960</v>
      </c>
      <c r="D232" s="1">
        <v>2018</v>
      </c>
      <c r="E232" s="42" t="s">
        <v>72</v>
      </c>
      <c r="F232" s="1">
        <v>4</v>
      </c>
      <c r="G232" s="1">
        <v>2</v>
      </c>
      <c r="H232" s="12">
        <v>1953.9</v>
      </c>
      <c r="I232" s="12">
        <v>1375.3</v>
      </c>
      <c r="J232" s="13">
        <v>73</v>
      </c>
      <c r="K232" s="12">
        <f>'прил 2'!C232</f>
        <v>823117.05</v>
      </c>
      <c r="L232" s="12">
        <v>0</v>
      </c>
      <c r="M232" s="12">
        <v>0</v>
      </c>
      <c r="N232" s="12">
        <v>0</v>
      </c>
      <c r="O232" s="12">
        <f t="shared" si="31"/>
        <v>823117.05</v>
      </c>
      <c r="P232" s="12">
        <f t="shared" si="30"/>
        <v>598.5</v>
      </c>
      <c r="Q232" s="12">
        <v>893</v>
      </c>
      <c r="R232" s="35" t="s">
        <v>76</v>
      </c>
    </row>
    <row r="233" spans="1:18" ht="24.95" customHeight="1" x14ac:dyDescent="0.25">
      <c r="A233" s="4">
        <v>209</v>
      </c>
      <c r="B233" s="6" t="s">
        <v>300</v>
      </c>
      <c r="C233" s="1">
        <v>2006</v>
      </c>
      <c r="D233" s="1"/>
      <c r="E233" s="1" t="s">
        <v>73</v>
      </c>
      <c r="F233" s="1">
        <v>10</v>
      </c>
      <c r="G233" s="1">
        <v>4</v>
      </c>
      <c r="H233" s="12">
        <v>9636.5</v>
      </c>
      <c r="I233" s="12">
        <v>7559.7</v>
      </c>
      <c r="J233" s="13">
        <v>313</v>
      </c>
      <c r="K233" s="12">
        <f>'прил 2'!C233</f>
        <v>2761470.3</v>
      </c>
      <c r="L233" s="12">
        <v>0</v>
      </c>
      <c r="M233" s="12">
        <v>1962908.04</v>
      </c>
      <c r="N233" s="12">
        <v>0</v>
      </c>
      <c r="O233" s="12">
        <f t="shared" si="31"/>
        <v>798562.25999999978</v>
      </c>
      <c r="P233" s="12">
        <f t="shared" si="30"/>
        <v>365.28834477558632</v>
      </c>
      <c r="Q233" s="12">
        <v>1019</v>
      </c>
      <c r="R233" s="35" t="s">
        <v>76</v>
      </c>
    </row>
    <row r="234" spans="1:18" ht="24.95" customHeight="1" x14ac:dyDescent="0.25">
      <c r="A234" s="4">
        <v>210</v>
      </c>
      <c r="B234" s="6" t="s">
        <v>301</v>
      </c>
      <c r="C234" s="1">
        <v>2011</v>
      </c>
      <c r="D234" s="1"/>
      <c r="E234" s="42" t="s">
        <v>72</v>
      </c>
      <c r="F234" s="1">
        <v>17.190000000000001</v>
      </c>
      <c r="G234" s="1">
        <v>1</v>
      </c>
      <c r="H234" s="12">
        <v>12390.4</v>
      </c>
      <c r="I234" s="12">
        <v>8093.61</v>
      </c>
      <c r="J234" s="13">
        <v>261</v>
      </c>
      <c r="K234" s="12">
        <f>'прил 2'!C234</f>
        <v>4776815.1500000004</v>
      </c>
      <c r="L234" s="12">
        <v>0</v>
      </c>
      <c r="M234" s="12">
        <v>2101540.0299999998</v>
      </c>
      <c r="N234" s="12">
        <v>0</v>
      </c>
      <c r="O234" s="12">
        <f t="shared" si="31"/>
        <v>2675275.1200000006</v>
      </c>
      <c r="P234" s="12">
        <f t="shared" si="30"/>
        <v>590.19586439178568</v>
      </c>
      <c r="Q234" s="12">
        <v>1019</v>
      </c>
      <c r="R234" s="35" t="s">
        <v>76</v>
      </c>
    </row>
    <row r="235" spans="1:18" ht="24.95" customHeight="1" x14ac:dyDescent="0.25">
      <c r="A235" s="4">
        <v>211</v>
      </c>
      <c r="B235" s="6" t="s">
        <v>302</v>
      </c>
      <c r="C235" s="1">
        <v>2001</v>
      </c>
      <c r="D235" s="1"/>
      <c r="E235" s="1" t="s">
        <v>75</v>
      </c>
      <c r="F235" s="1">
        <v>12</v>
      </c>
      <c r="G235" s="1">
        <v>1</v>
      </c>
      <c r="H235" s="12">
        <v>5765.87</v>
      </c>
      <c r="I235" s="12">
        <v>4540.7</v>
      </c>
      <c r="J235" s="13">
        <v>179</v>
      </c>
      <c r="K235" s="12">
        <f>'прил 2'!C235</f>
        <v>20461933.919999998</v>
      </c>
      <c r="L235" s="12">
        <v>0</v>
      </c>
      <c r="M235" s="12">
        <v>0</v>
      </c>
      <c r="N235" s="12">
        <v>0</v>
      </c>
      <c r="O235" s="12">
        <f t="shared" si="31"/>
        <v>20461933.919999998</v>
      </c>
      <c r="P235" s="12">
        <f t="shared" si="30"/>
        <v>4506.3390930913729</v>
      </c>
      <c r="Q235" s="12">
        <v>9297.32</v>
      </c>
      <c r="R235" s="35" t="s">
        <v>76</v>
      </c>
    </row>
    <row r="236" spans="1:18" ht="24.95" customHeight="1" x14ac:dyDescent="0.25">
      <c r="A236" s="4">
        <v>212</v>
      </c>
      <c r="B236" s="6" t="s">
        <v>303</v>
      </c>
      <c r="C236" s="1">
        <v>1980</v>
      </c>
      <c r="D236" s="1">
        <v>2017</v>
      </c>
      <c r="E236" s="1" t="s">
        <v>73</v>
      </c>
      <c r="F236" s="1">
        <v>9</v>
      </c>
      <c r="G236" s="1">
        <v>3</v>
      </c>
      <c r="H236" s="12">
        <v>8502.7999999999993</v>
      </c>
      <c r="I236" s="12">
        <v>5803.87</v>
      </c>
      <c r="J236" s="13">
        <v>377</v>
      </c>
      <c r="K236" s="12">
        <f>'прил 2'!C236</f>
        <v>65684329.496000007</v>
      </c>
      <c r="L236" s="12">
        <v>0</v>
      </c>
      <c r="M236" s="12">
        <v>44879646.599999994</v>
      </c>
      <c r="N236" s="12">
        <v>0</v>
      </c>
      <c r="O236" s="12">
        <f t="shared" si="31"/>
        <v>20804682.896000013</v>
      </c>
      <c r="P236" s="12">
        <f t="shared" si="30"/>
        <v>11317.333002979049</v>
      </c>
      <c r="Q236" s="12">
        <v>19405.32</v>
      </c>
      <c r="R236" s="35" t="s">
        <v>76</v>
      </c>
    </row>
    <row r="237" spans="1:18" ht="24.95" customHeight="1" x14ac:dyDescent="0.25">
      <c r="A237" s="4">
        <v>213</v>
      </c>
      <c r="B237" s="6" t="s">
        <v>304</v>
      </c>
      <c r="C237" s="1">
        <v>1976</v>
      </c>
      <c r="D237" s="1"/>
      <c r="E237" s="42" t="s">
        <v>72</v>
      </c>
      <c r="F237" s="1">
        <v>5</v>
      </c>
      <c r="G237" s="1">
        <v>6</v>
      </c>
      <c r="H237" s="12">
        <v>5917.9</v>
      </c>
      <c r="I237" s="12">
        <v>4362.83</v>
      </c>
      <c r="J237" s="13">
        <v>309</v>
      </c>
      <c r="K237" s="12">
        <f>'прил 2'!C237</f>
        <v>96334852.539999992</v>
      </c>
      <c r="L237" s="12">
        <v>0</v>
      </c>
      <c r="M237" s="12">
        <v>53531071.470000006</v>
      </c>
      <c r="N237" s="12">
        <v>0</v>
      </c>
      <c r="O237" s="12">
        <f t="shared" si="31"/>
        <v>42803781.069999985</v>
      </c>
      <c r="P237" s="12">
        <f t="shared" si="30"/>
        <v>22080.817391463796</v>
      </c>
      <c r="Q237" s="12">
        <v>30800.14</v>
      </c>
      <c r="R237" s="35" t="s">
        <v>76</v>
      </c>
    </row>
    <row r="238" spans="1:18" ht="24.95" customHeight="1" x14ac:dyDescent="0.25">
      <c r="A238" s="4">
        <v>214</v>
      </c>
      <c r="B238" s="6" t="s">
        <v>305</v>
      </c>
      <c r="C238" s="1">
        <v>1976</v>
      </c>
      <c r="D238" s="1"/>
      <c r="E238" s="1" t="s">
        <v>73</v>
      </c>
      <c r="F238" s="1">
        <v>5</v>
      </c>
      <c r="G238" s="1">
        <v>4</v>
      </c>
      <c r="H238" s="12">
        <v>3681.6</v>
      </c>
      <c r="I238" s="12">
        <v>2708.9</v>
      </c>
      <c r="J238" s="13">
        <v>176</v>
      </c>
      <c r="K238" s="12">
        <f>'прил 2'!C238</f>
        <v>56546313.960000001</v>
      </c>
      <c r="L238" s="12">
        <v>0</v>
      </c>
      <c r="M238" s="12">
        <v>31395387.689999998</v>
      </c>
      <c r="N238" s="12">
        <v>0</v>
      </c>
      <c r="O238" s="12">
        <f t="shared" si="31"/>
        <v>25150926.270000003</v>
      </c>
      <c r="P238" s="12">
        <f t="shared" si="30"/>
        <v>20874.271460740521</v>
      </c>
      <c r="Q238" s="12">
        <v>29121.040000000001</v>
      </c>
      <c r="R238" s="35" t="s">
        <v>76</v>
      </c>
    </row>
    <row r="239" spans="1:18" ht="24.95" customHeight="1" x14ac:dyDescent="0.25">
      <c r="A239" s="4">
        <v>215</v>
      </c>
      <c r="B239" s="6" t="s">
        <v>306</v>
      </c>
      <c r="C239" s="1">
        <v>1982</v>
      </c>
      <c r="D239" s="1"/>
      <c r="E239" s="1" t="s">
        <v>73</v>
      </c>
      <c r="F239" s="1">
        <v>5</v>
      </c>
      <c r="G239" s="1">
        <v>7</v>
      </c>
      <c r="H239" s="12">
        <v>8041.55</v>
      </c>
      <c r="I239" s="12">
        <v>7311</v>
      </c>
      <c r="J239" s="13">
        <v>507</v>
      </c>
      <c r="K239" s="12">
        <f>'прил 2'!C239</f>
        <v>155073687.59999999</v>
      </c>
      <c r="L239" s="12">
        <v>0</v>
      </c>
      <c r="M239" s="12">
        <v>86442447.450000003</v>
      </c>
      <c r="N239" s="12">
        <v>0</v>
      </c>
      <c r="O239" s="12">
        <f t="shared" si="31"/>
        <v>68631240.149999991</v>
      </c>
      <c r="P239" s="12">
        <f t="shared" si="30"/>
        <v>21211.009109560935</v>
      </c>
      <c r="Q239" s="12">
        <v>29684.04</v>
      </c>
      <c r="R239" s="35" t="s">
        <v>76</v>
      </c>
    </row>
    <row r="240" spans="1:18" ht="24.95" customHeight="1" x14ac:dyDescent="0.25">
      <c r="A240" s="4">
        <v>216</v>
      </c>
      <c r="B240" s="6" t="s">
        <v>307</v>
      </c>
      <c r="C240" s="1">
        <v>1985</v>
      </c>
      <c r="D240" s="1">
        <v>2008</v>
      </c>
      <c r="E240" s="42" t="s">
        <v>72</v>
      </c>
      <c r="F240" s="1">
        <v>5</v>
      </c>
      <c r="G240" s="1">
        <v>2</v>
      </c>
      <c r="H240" s="12">
        <v>4795.8</v>
      </c>
      <c r="I240" s="12">
        <v>2845.6</v>
      </c>
      <c r="J240" s="13">
        <v>476</v>
      </c>
      <c r="K240" s="12">
        <f>'прил 2'!C240</f>
        <v>43536751.039999992</v>
      </c>
      <c r="L240" s="12">
        <v>0</v>
      </c>
      <c r="M240" s="12">
        <v>0</v>
      </c>
      <c r="N240" s="12">
        <v>0</v>
      </c>
      <c r="O240" s="12">
        <f t="shared" si="31"/>
        <v>43536751.039999992</v>
      </c>
      <c r="P240" s="12">
        <f t="shared" si="30"/>
        <v>15299.673545122292</v>
      </c>
      <c r="Q240" s="12">
        <v>27897</v>
      </c>
      <c r="R240" s="35" t="s">
        <v>76</v>
      </c>
    </row>
    <row r="241" spans="1:18" ht="24.95" customHeight="1" x14ac:dyDescent="0.25">
      <c r="A241" s="4">
        <v>217</v>
      </c>
      <c r="B241" s="6" t="s">
        <v>308</v>
      </c>
      <c r="C241" s="1">
        <v>1975</v>
      </c>
      <c r="D241" s="1">
        <v>2011</v>
      </c>
      <c r="E241" s="1" t="s">
        <v>73</v>
      </c>
      <c r="F241" s="1">
        <v>9</v>
      </c>
      <c r="G241" s="1">
        <v>6</v>
      </c>
      <c r="H241" s="12">
        <v>18429.900000000001</v>
      </c>
      <c r="I241" s="12">
        <v>12646.09</v>
      </c>
      <c r="J241" s="13">
        <v>662</v>
      </c>
      <c r="K241" s="12">
        <f>'прил 2'!C241</f>
        <v>52910205.100000001</v>
      </c>
      <c r="L241" s="12">
        <v>0</v>
      </c>
      <c r="M241" s="12">
        <v>0</v>
      </c>
      <c r="N241" s="12">
        <v>0</v>
      </c>
      <c r="O241" s="12">
        <f t="shared" si="31"/>
        <v>52910205.100000001</v>
      </c>
      <c r="P241" s="12">
        <f t="shared" si="30"/>
        <v>4183.918120146227</v>
      </c>
      <c r="Q241" s="12">
        <v>6906.32</v>
      </c>
      <c r="R241" s="35" t="s">
        <v>76</v>
      </c>
    </row>
    <row r="242" spans="1:18" ht="24.95" customHeight="1" x14ac:dyDescent="0.25">
      <c r="A242" s="4">
        <v>218</v>
      </c>
      <c r="B242" s="6" t="s">
        <v>309</v>
      </c>
      <c r="C242" s="1">
        <v>1964</v>
      </c>
      <c r="D242" s="1">
        <v>2019</v>
      </c>
      <c r="E242" s="1" t="s">
        <v>74</v>
      </c>
      <c r="F242" s="1">
        <v>5</v>
      </c>
      <c r="G242" s="1">
        <v>4</v>
      </c>
      <c r="H242" s="12">
        <v>4673.7</v>
      </c>
      <c r="I242" s="12">
        <v>2588</v>
      </c>
      <c r="J242" s="13">
        <v>182</v>
      </c>
      <c r="K242" s="12">
        <f>'прил 2'!C242</f>
        <v>10536680.950000001</v>
      </c>
      <c r="L242" s="12">
        <v>0</v>
      </c>
      <c r="M242" s="12">
        <v>0</v>
      </c>
      <c r="N242" s="12">
        <v>0</v>
      </c>
      <c r="O242" s="12">
        <f t="shared" si="31"/>
        <v>10536680.950000001</v>
      </c>
      <c r="P242" s="12">
        <f t="shared" si="30"/>
        <v>4071.3604907264303</v>
      </c>
      <c r="Q242" s="12">
        <v>7113.04</v>
      </c>
      <c r="R242" s="35" t="s">
        <v>76</v>
      </c>
    </row>
    <row r="243" spans="1:18" ht="24.95" customHeight="1" x14ac:dyDescent="0.25">
      <c r="A243" s="4">
        <v>219</v>
      </c>
      <c r="B243" s="6" t="s">
        <v>310</v>
      </c>
      <c r="C243" s="1">
        <v>2000</v>
      </c>
      <c r="D243" s="1"/>
      <c r="E243" s="42" t="s">
        <v>72</v>
      </c>
      <c r="F243" s="1">
        <v>10</v>
      </c>
      <c r="G243" s="1">
        <v>2</v>
      </c>
      <c r="H243" s="12">
        <v>7713.97</v>
      </c>
      <c r="I243" s="12">
        <v>7012.7</v>
      </c>
      <c r="J243" s="13">
        <v>117</v>
      </c>
      <c r="K243" s="12">
        <f>'прил 2'!C243</f>
        <v>37206527.090000011</v>
      </c>
      <c r="L243" s="12">
        <v>0</v>
      </c>
      <c r="M243" s="12">
        <v>0</v>
      </c>
      <c r="N243" s="12">
        <v>0</v>
      </c>
      <c r="O243" s="12">
        <f t="shared" si="31"/>
        <v>37206527.090000011</v>
      </c>
      <c r="P243" s="12">
        <f t="shared" si="30"/>
        <v>5305.5922954069065</v>
      </c>
      <c r="Q243" s="12">
        <v>12900.32</v>
      </c>
      <c r="R243" s="35" t="s">
        <v>76</v>
      </c>
    </row>
    <row r="244" spans="1:18" ht="24.95" customHeight="1" x14ac:dyDescent="0.25">
      <c r="A244" s="4">
        <v>220</v>
      </c>
      <c r="B244" s="6" t="s">
        <v>311</v>
      </c>
      <c r="C244" s="1">
        <v>2007</v>
      </c>
      <c r="D244" s="1"/>
      <c r="E244" s="1" t="s">
        <v>73</v>
      </c>
      <c r="F244" s="1">
        <v>10</v>
      </c>
      <c r="G244" s="1">
        <v>4</v>
      </c>
      <c r="H244" s="12">
        <v>9734.89</v>
      </c>
      <c r="I244" s="12">
        <v>8820.9</v>
      </c>
      <c r="J244" s="13">
        <v>174</v>
      </c>
      <c r="K244" s="12">
        <f>'прил 2'!C244</f>
        <v>43104477.130000003</v>
      </c>
      <c r="L244" s="12">
        <v>0</v>
      </c>
      <c r="M244" s="12">
        <v>0</v>
      </c>
      <c r="N244" s="12">
        <v>0</v>
      </c>
      <c r="O244" s="12">
        <f t="shared" si="31"/>
        <v>43104477.130000003</v>
      </c>
      <c r="P244" s="12">
        <f t="shared" si="30"/>
        <v>4886.6302905599205</v>
      </c>
      <c r="Q244" s="12">
        <v>6906.32</v>
      </c>
      <c r="R244" s="35" t="s">
        <v>76</v>
      </c>
    </row>
    <row r="245" spans="1:18" ht="24.95" customHeight="1" x14ac:dyDescent="0.25">
      <c r="A245" s="4">
        <v>221</v>
      </c>
      <c r="B245" s="6" t="s">
        <v>312</v>
      </c>
      <c r="C245" s="1">
        <v>1968</v>
      </c>
      <c r="D245" s="1"/>
      <c r="E245" s="42" t="s">
        <v>72</v>
      </c>
      <c r="F245" s="1">
        <v>5</v>
      </c>
      <c r="G245" s="1">
        <v>3</v>
      </c>
      <c r="H245" s="12">
        <v>3061.5</v>
      </c>
      <c r="I245" s="12">
        <v>3044.9</v>
      </c>
      <c r="J245" s="13">
        <v>477</v>
      </c>
      <c r="K245" s="12">
        <f>'прил 2'!C245</f>
        <v>28202720.439999998</v>
      </c>
      <c r="L245" s="12">
        <v>0</v>
      </c>
      <c r="M245" s="12">
        <v>0</v>
      </c>
      <c r="N245" s="12">
        <v>0</v>
      </c>
      <c r="O245" s="12">
        <f t="shared" si="31"/>
        <v>28202720.439999998</v>
      </c>
      <c r="P245" s="12">
        <f t="shared" si="30"/>
        <v>9262.2813360044656</v>
      </c>
      <c r="Q245" s="12">
        <v>21672.04</v>
      </c>
      <c r="R245" s="35" t="s">
        <v>76</v>
      </c>
    </row>
    <row r="246" spans="1:18" ht="24.95" customHeight="1" x14ac:dyDescent="0.25">
      <c r="A246" s="4">
        <v>222</v>
      </c>
      <c r="B246" s="6" t="s">
        <v>313</v>
      </c>
      <c r="C246" s="1">
        <v>1968</v>
      </c>
      <c r="D246" s="1"/>
      <c r="E246" s="42" t="s">
        <v>72</v>
      </c>
      <c r="F246" s="1">
        <v>5</v>
      </c>
      <c r="G246" s="1">
        <v>3</v>
      </c>
      <c r="H246" s="12">
        <v>3352.03</v>
      </c>
      <c r="I246" s="12">
        <v>3045.7</v>
      </c>
      <c r="J246" s="13">
        <v>450</v>
      </c>
      <c r="K246" s="12">
        <f>'прил 2'!C246</f>
        <v>22751595.960000001</v>
      </c>
      <c r="L246" s="12">
        <v>0</v>
      </c>
      <c r="M246" s="12">
        <v>0</v>
      </c>
      <c r="N246" s="12">
        <v>0</v>
      </c>
      <c r="O246" s="12">
        <f t="shared" si="31"/>
        <v>22751595.960000001</v>
      </c>
      <c r="P246" s="12">
        <f t="shared" si="30"/>
        <v>7470.071234855699</v>
      </c>
      <c r="Q246" s="12">
        <v>16586.04</v>
      </c>
      <c r="R246" s="35" t="s">
        <v>76</v>
      </c>
    </row>
    <row r="247" spans="1:18" ht="24.95" customHeight="1" x14ac:dyDescent="0.25">
      <c r="A247" s="4">
        <v>223</v>
      </c>
      <c r="B247" s="6" t="s">
        <v>314</v>
      </c>
      <c r="C247" s="1">
        <v>1960</v>
      </c>
      <c r="D247" s="1">
        <v>2017</v>
      </c>
      <c r="E247" s="42" t="s">
        <v>72</v>
      </c>
      <c r="F247" s="1">
        <v>4</v>
      </c>
      <c r="G247" s="1">
        <v>3</v>
      </c>
      <c r="H247" s="12">
        <v>1751.6</v>
      </c>
      <c r="I247" s="12">
        <v>1563.7</v>
      </c>
      <c r="J247" s="13">
        <v>91</v>
      </c>
      <c r="K247" s="12">
        <f>'прил 2'!C247</f>
        <v>8634083.8300000001</v>
      </c>
      <c r="L247" s="12">
        <v>0</v>
      </c>
      <c r="M247" s="12">
        <v>0</v>
      </c>
      <c r="N247" s="12">
        <v>0</v>
      </c>
      <c r="O247" s="12">
        <f t="shared" si="31"/>
        <v>8634083.8300000001</v>
      </c>
      <c r="P247" s="12">
        <f t="shared" si="30"/>
        <v>5521.5730830722005</v>
      </c>
      <c r="Q247" s="12">
        <v>6504</v>
      </c>
      <c r="R247" s="35" t="s">
        <v>76</v>
      </c>
    </row>
    <row r="248" spans="1:18" ht="24.95" customHeight="1" x14ac:dyDescent="0.25">
      <c r="A248" s="4">
        <v>224</v>
      </c>
      <c r="B248" s="6" t="s">
        <v>102</v>
      </c>
      <c r="C248" s="1">
        <v>1969</v>
      </c>
      <c r="D248" s="1">
        <v>2004</v>
      </c>
      <c r="E248" s="42" t="s">
        <v>72</v>
      </c>
      <c r="F248" s="1">
        <v>5</v>
      </c>
      <c r="G248" s="1">
        <v>4</v>
      </c>
      <c r="H248" s="12">
        <v>2758.1</v>
      </c>
      <c r="I248" s="12">
        <v>2748</v>
      </c>
      <c r="J248" s="13">
        <v>397</v>
      </c>
      <c r="K248" s="12">
        <f>'прил 2'!C248</f>
        <v>23066382.040000003</v>
      </c>
      <c r="L248" s="12">
        <v>0</v>
      </c>
      <c r="M248" s="12">
        <v>0</v>
      </c>
      <c r="N248" s="12">
        <v>0</v>
      </c>
      <c r="O248" s="12">
        <f t="shared" si="31"/>
        <v>23066382.040000003</v>
      </c>
      <c r="P248" s="12">
        <f t="shared" si="30"/>
        <v>8393.8799272197975</v>
      </c>
      <c r="Q248" s="12">
        <v>21276</v>
      </c>
      <c r="R248" s="35" t="s">
        <v>76</v>
      </c>
    </row>
    <row r="249" spans="1:18" ht="24.95" customHeight="1" x14ac:dyDescent="0.25">
      <c r="A249" s="4">
        <v>225</v>
      </c>
      <c r="B249" s="6" t="s">
        <v>315</v>
      </c>
      <c r="C249" s="1">
        <v>1980</v>
      </c>
      <c r="D249" s="1">
        <v>2018</v>
      </c>
      <c r="E249" s="1" t="s">
        <v>73</v>
      </c>
      <c r="F249" s="1">
        <v>9</v>
      </c>
      <c r="G249" s="1">
        <v>4</v>
      </c>
      <c r="H249" s="12">
        <v>11467.8</v>
      </c>
      <c r="I249" s="12">
        <v>8056.7</v>
      </c>
      <c r="J249" s="13">
        <v>501</v>
      </c>
      <c r="K249" s="12">
        <f>'прил 2'!C249</f>
        <v>89250306.700000003</v>
      </c>
      <c r="L249" s="12">
        <v>0</v>
      </c>
      <c r="M249" s="12">
        <v>61061690.770000003</v>
      </c>
      <c r="N249" s="12">
        <v>0</v>
      </c>
      <c r="O249" s="12">
        <f t="shared" si="31"/>
        <v>28188615.93</v>
      </c>
      <c r="P249" s="12">
        <f t="shared" si="30"/>
        <v>11077.774609951966</v>
      </c>
      <c r="Q249" s="12">
        <v>19035.32</v>
      </c>
      <c r="R249" s="35" t="s">
        <v>76</v>
      </c>
    </row>
    <row r="250" spans="1:18" ht="24.95" customHeight="1" x14ac:dyDescent="0.25">
      <c r="A250" s="4">
        <v>226</v>
      </c>
      <c r="B250" s="6" t="s">
        <v>316</v>
      </c>
      <c r="C250" s="1">
        <v>1981</v>
      </c>
      <c r="D250" s="1">
        <v>2008</v>
      </c>
      <c r="E250" s="42" t="s">
        <v>72</v>
      </c>
      <c r="F250" s="1">
        <v>5</v>
      </c>
      <c r="G250" s="1">
        <v>6</v>
      </c>
      <c r="H250" s="12">
        <v>4591.3999999999996</v>
      </c>
      <c r="I250" s="12">
        <v>3378.12</v>
      </c>
      <c r="J250" s="13">
        <v>261</v>
      </c>
      <c r="K250" s="12">
        <f>'прил 2'!C250</f>
        <v>89782290.640000015</v>
      </c>
      <c r="L250" s="12">
        <v>0</v>
      </c>
      <c r="M250" s="12">
        <v>39941589.450000003</v>
      </c>
      <c r="N250" s="12">
        <v>0</v>
      </c>
      <c r="O250" s="12">
        <f t="shared" si="31"/>
        <v>49840701.190000013</v>
      </c>
      <c r="P250" s="12">
        <f t="shared" si="30"/>
        <v>26577.590683575487</v>
      </c>
      <c r="Q250" s="12">
        <v>29684.04</v>
      </c>
      <c r="R250" s="35" t="s">
        <v>76</v>
      </c>
    </row>
    <row r="251" spans="1:18" ht="24.95" customHeight="1" x14ac:dyDescent="0.25">
      <c r="A251" s="4">
        <v>227</v>
      </c>
      <c r="B251" s="6" t="s">
        <v>90</v>
      </c>
      <c r="C251" s="1">
        <v>1985</v>
      </c>
      <c r="D251" s="1"/>
      <c r="E251" s="42" t="s">
        <v>72</v>
      </c>
      <c r="F251" s="1">
        <v>5</v>
      </c>
      <c r="G251" s="1">
        <v>2</v>
      </c>
      <c r="H251" s="12">
        <v>4054.38</v>
      </c>
      <c r="I251" s="12">
        <v>2700.9</v>
      </c>
      <c r="J251" s="13">
        <v>680</v>
      </c>
      <c r="K251" s="12">
        <f>'прил 2'!C251</f>
        <v>27611244.82</v>
      </c>
      <c r="L251" s="12">
        <v>0</v>
      </c>
      <c r="M251" s="12">
        <v>0</v>
      </c>
      <c r="N251" s="12">
        <v>0</v>
      </c>
      <c r="O251" s="12">
        <f t="shared" si="31"/>
        <v>27611244.82</v>
      </c>
      <c r="P251" s="12">
        <f t="shared" si="30"/>
        <v>10222.979310600171</v>
      </c>
      <c r="Q251" s="12">
        <v>16586.04</v>
      </c>
      <c r="R251" s="35" t="s">
        <v>76</v>
      </c>
    </row>
    <row r="252" spans="1:18" ht="24.95" customHeight="1" x14ac:dyDescent="0.25">
      <c r="A252" s="4">
        <v>228</v>
      </c>
      <c r="B252" s="6" t="s">
        <v>82</v>
      </c>
      <c r="C252" s="1">
        <v>1962</v>
      </c>
      <c r="D252" s="1">
        <v>2011</v>
      </c>
      <c r="E252" s="42" t="s">
        <v>72</v>
      </c>
      <c r="F252" s="1">
        <v>5</v>
      </c>
      <c r="G252" s="1">
        <v>3</v>
      </c>
      <c r="H252" s="12">
        <v>3327.85</v>
      </c>
      <c r="I252" s="12">
        <v>2045.9</v>
      </c>
      <c r="J252" s="13">
        <v>374</v>
      </c>
      <c r="K252" s="12">
        <f>'прил 2'!C252</f>
        <v>20598944.439999998</v>
      </c>
      <c r="L252" s="12">
        <v>0</v>
      </c>
      <c r="M252" s="12">
        <v>13579851.230000002</v>
      </c>
      <c r="N252" s="12">
        <v>0</v>
      </c>
      <c r="O252" s="12">
        <f t="shared" si="31"/>
        <v>7019093.2099999953</v>
      </c>
      <c r="P252" s="12">
        <f t="shared" si="30"/>
        <v>10068.40238525832</v>
      </c>
      <c r="Q252" s="12">
        <v>16628.14</v>
      </c>
      <c r="R252" s="35" t="s">
        <v>76</v>
      </c>
    </row>
    <row r="253" spans="1:18" ht="24.95" customHeight="1" x14ac:dyDescent="0.25">
      <c r="A253" s="4">
        <v>229</v>
      </c>
      <c r="B253" s="6" t="s">
        <v>87</v>
      </c>
      <c r="C253" s="1">
        <v>1975</v>
      </c>
      <c r="D253" s="1"/>
      <c r="E253" s="42" t="s">
        <v>72</v>
      </c>
      <c r="F253" s="1">
        <v>5</v>
      </c>
      <c r="G253" s="1">
        <v>3</v>
      </c>
      <c r="H253" s="12">
        <v>4276.1899999999996</v>
      </c>
      <c r="I253" s="12">
        <v>3020.91</v>
      </c>
      <c r="J253" s="13">
        <v>762</v>
      </c>
      <c r="K253" s="12">
        <f>'прил 2'!C253</f>
        <v>25413932.173999999</v>
      </c>
      <c r="L253" s="12">
        <v>0</v>
      </c>
      <c r="M253" s="12">
        <v>17418523.449999999</v>
      </c>
      <c r="N253" s="12">
        <v>0</v>
      </c>
      <c r="O253" s="12">
        <f t="shared" si="31"/>
        <v>7995408.7239999995</v>
      </c>
      <c r="P253" s="12">
        <f t="shared" si="30"/>
        <v>8412.6743842087326</v>
      </c>
      <c r="Q253" s="12">
        <v>14488.04</v>
      </c>
      <c r="R253" s="35" t="s">
        <v>76</v>
      </c>
    </row>
    <row r="254" spans="1:18" ht="24.95" customHeight="1" x14ac:dyDescent="0.25">
      <c r="A254" s="4">
        <v>230</v>
      </c>
      <c r="B254" s="6" t="s">
        <v>95</v>
      </c>
      <c r="C254" s="1">
        <v>1996</v>
      </c>
      <c r="D254" s="1"/>
      <c r="E254" s="42" t="s">
        <v>72</v>
      </c>
      <c r="F254" s="1">
        <v>4</v>
      </c>
      <c r="G254" s="1">
        <v>2</v>
      </c>
      <c r="H254" s="12">
        <v>1793</v>
      </c>
      <c r="I254" s="12">
        <v>1590.4</v>
      </c>
      <c r="J254" s="13">
        <v>107</v>
      </c>
      <c r="K254" s="12">
        <f>'прил 2'!C254</f>
        <v>6718378.2599999998</v>
      </c>
      <c r="L254" s="12">
        <v>0</v>
      </c>
      <c r="M254" s="12">
        <v>0</v>
      </c>
      <c r="N254" s="12">
        <v>0</v>
      </c>
      <c r="O254" s="12">
        <f t="shared" si="31"/>
        <v>6718378.2599999998</v>
      </c>
      <c r="P254" s="12">
        <f t="shared" si="30"/>
        <v>4224.3324069416494</v>
      </c>
      <c r="Q254" s="12">
        <v>6533.04</v>
      </c>
      <c r="R254" s="35" t="s">
        <v>76</v>
      </c>
    </row>
    <row r="255" spans="1:18" ht="24.95" customHeight="1" x14ac:dyDescent="0.25">
      <c r="A255" s="4">
        <v>231</v>
      </c>
      <c r="B255" s="6" t="s">
        <v>84</v>
      </c>
      <c r="C255" s="1">
        <v>1961</v>
      </c>
      <c r="D255" s="1">
        <v>2019</v>
      </c>
      <c r="E255" s="42" t="s">
        <v>72</v>
      </c>
      <c r="F255" s="1">
        <v>4</v>
      </c>
      <c r="G255" s="1">
        <v>3</v>
      </c>
      <c r="H255" s="12">
        <v>1927.5</v>
      </c>
      <c r="I255" s="12">
        <v>1681.92</v>
      </c>
      <c r="J255" s="13">
        <v>360</v>
      </c>
      <c r="K255" s="12">
        <f>'прил 2'!C255</f>
        <v>290679.34999999998</v>
      </c>
      <c r="L255" s="12">
        <v>0</v>
      </c>
      <c r="M255" s="12">
        <v>0</v>
      </c>
      <c r="N255" s="12">
        <v>0</v>
      </c>
      <c r="O255" s="12">
        <f t="shared" si="31"/>
        <v>290679.34999999998</v>
      </c>
      <c r="P255" s="12">
        <f t="shared" si="30"/>
        <v>172.82590729642311</v>
      </c>
      <c r="Q255" s="12">
        <v>1316</v>
      </c>
      <c r="R255" s="35" t="s">
        <v>76</v>
      </c>
    </row>
    <row r="256" spans="1:18" ht="24.95" customHeight="1" x14ac:dyDescent="0.25">
      <c r="A256" s="4">
        <v>232</v>
      </c>
      <c r="B256" s="6" t="s">
        <v>317</v>
      </c>
      <c r="C256" s="1">
        <v>1978</v>
      </c>
      <c r="D256" s="1">
        <v>2017</v>
      </c>
      <c r="E256" s="42" t="s">
        <v>72</v>
      </c>
      <c r="F256" s="1">
        <v>9</v>
      </c>
      <c r="G256" s="1">
        <v>2</v>
      </c>
      <c r="H256" s="12">
        <v>5513</v>
      </c>
      <c r="I256" s="12">
        <v>4292.6000000000004</v>
      </c>
      <c r="J256" s="13">
        <v>257</v>
      </c>
      <c r="K256" s="12">
        <f>'прил 2'!C256</f>
        <v>7116465.1399999997</v>
      </c>
      <c r="L256" s="12">
        <v>0</v>
      </c>
      <c r="M256" s="12">
        <v>0</v>
      </c>
      <c r="N256" s="12">
        <v>0</v>
      </c>
      <c r="O256" s="12">
        <f t="shared" si="31"/>
        <v>7116465.1399999997</v>
      </c>
      <c r="P256" s="12">
        <f t="shared" si="30"/>
        <v>1657.8449284815727</v>
      </c>
      <c r="Q256" s="12">
        <v>1767</v>
      </c>
      <c r="R256" s="35" t="s">
        <v>76</v>
      </c>
    </row>
    <row r="257" spans="1:18" ht="24.95" customHeight="1" x14ac:dyDescent="0.25">
      <c r="A257" s="4">
        <v>233</v>
      </c>
      <c r="B257" s="6" t="s">
        <v>318</v>
      </c>
      <c r="C257" s="1">
        <v>1977</v>
      </c>
      <c r="D257" s="1">
        <v>2015</v>
      </c>
      <c r="E257" s="1" t="s">
        <v>73</v>
      </c>
      <c r="F257" s="1">
        <v>9</v>
      </c>
      <c r="G257" s="1">
        <v>3</v>
      </c>
      <c r="H257" s="12">
        <v>8759</v>
      </c>
      <c r="I257" s="12">
        <v>5963.9</v>
      </c>
      <c r="J257" s="13">
        <v>351</v>
      </c>
      <c r="K257" s="12">
        <f>'прил 2'!C257</f>
        <v>49556670.700000003</v>
      </c>
      <c r="L257" s="12">
        <v>0</v>
      </c>
      <c r="M257" s="12">
        <v>0</v>
      </c>
      <c r="N257" s="12">
        <v>0</v>
      </c>
      <c r="O257" s="12">
        <f t="shared" si="31"/>
        <v>49556670.700000003</v>
      </c>
      <c r="P257" s="12">
        <f t="shared" si="30"/>
        <v>8309.440248830464</v>
      </c>
      <c r="Q257" s="12">
        <v>8669</v>
      </c>
      <c r="R257" s="35" t="s">
        <v>76</v>
      </c>
    </row>
    <row r="258" spans="1:18" ht="24.95" customHeight="1" x14ac:dyDescent="0.25">
      <c r="A258" s="4">
        <v>234</v>
      </c>
      <c r="B258" s="6" t="s">
        <v>91</v>
      </c>
      <c r="C258" s="1">
        <v>1986</v>
      </c>
      <c r="D258" s="1">
        <v>2017</v>
      </c>
      <c r="E258" s="1" t="s">
        <v>73</v>
      </c>
      <c r="F258" s="1">
        <v>9</v>
      </c>
      <c r="G258" s="1">
        <v>7</v>
      </c>
      <c r="H258" s="12">
        <v>16563.63</v>
      </c>
      <c r="I258" s="12">
        <v>14118.7</v>
      </c>
      <c r="J258" s="13">
        <v>1310</v>
      </c>
      <c r="K258" s="12">
        <f>'прил 2'!C258</f>
        <v>10032206</v>
      </c>
      <c r="L258" s="12">
        <v>0</v>
      </c>
      <c r="M258" s="12">
        <v>0</v>
      </c>
      <c r="N258" s="12">
        <v>0</v>
      </c>
      <c r="O258" s="12">
        <f t="shared" si="31"/>
        <v>10032206</v>
      </c>
      <c r="P258" s="12">
        <f t="shared" si="30"/>
        <v>710.56159561432708</v>
      </c>
      <c r="Q258" s="12">
        <v>2559.3200000000002</v>
      </c>
      <c r="R258" s="35" t="s">
        <v>76</v>
      </c>
    </row>
    <row r="259" spans="1:18" ht="24.95" customHeight="1" x14ac:dyDescent="0.25">
      <c r="A259" s="4">
        <v>235</v>
      </c>
      <c r="B259" s="6" t="s">
        <v>337</v>
      </c>
      <c r="C259" s="1">
        <v>1969</v>
      </c>
      <c r="D259" s="1">
        <v>2013</v>
      </c>
      <c r="E259" s="42" t="s">
        <v>72</v>
      </c>
      <c r="F259" s="1">
        <v>5</v>
      </c>
      <c r="G259" s="1">
        <v>4</v>
      </c>
      <c r="H259" s="12">
        <v>6362.5</v>
      </c>
      <c r="I259" s="12">
        <v>3929.65</v>
      </c>
      <c r="J259" s="13">
        <v>238</v>
      </c>
      <c r="K259" s="12">
        <f>'прил 2'!C259</f>
        <v>43287833.589999996</v>
      </c>
      <c r="L259" s="12">
        <v>0</v>
      </c>
      <c r="M259" s="12">
        <v>0</v>
      </c>
      <c r="N259" s="12">
        <v>0</v>
      </c>
      <c r="O259" s="12">
        <f t="shared" si="31"/>
        <v>43287833.589999996</v>
      </c>
      <c r="P259" s="12">
        <f t="shared" ref="P259:P312" si="32">K259/I259</f>
        <v>11015.69696792335</v>
      </c>
      <c r="Q259" s="12">
        <v>24025.14</v>
      </c>
      <c r="R259" s="35" t="s">
        <v>76</v>
      </c>
    </row>
    <row r="260" spans="1:18" ht="24.95" customHeight="1" x14ac:dyDescent="0.25">
      <c r="A260" s="4">
        <v>236</v>
      </c>
      <c r="B260" s="6" t="s">
        <v>338</v>
      </c>
      <c r="C260" s="1">
        <v>1977</v>
      </c>
      <c r="D260" s="1">
        <v>2014</v>
      </c>
      <c r="E260" s="42" t="s">
        <v>72</v>
      </c>
      <c r="F260" s="1">
        <v>5</v>
      </c>
      <c r="G260" s="1">
        <v>3</v>
      </c>
      <c r="H260" s="12">
        <v>3780</v>
      </c>
      <c r="I260" s="12">
        <v>2712.3</v>
      </c>
      <c r="J260" s="13">
        <v>150</v>
      </c>
      <c r="K260" s="12">
        <f>'прил 2'!C260</f>
        <v>77389178.700000003</v>
      </c>
      <c r="L260" s="12">
        <v>0</v>
      </c>
      <c r="M260" s="12">
        <v>34285637.849999994</v>
      </c>
      <c r="N260" s="12">
        <v>0</v>
      </c>
      <c r="O260" s="12">
        <f t="shared" si="31"/>
        <v>43103540.850000009</v>
      </c>
      <c r="P260" s="12">
        <f t="shared" si="32"/>
        <v>28532.676584448622</v>
      </c>
      <c r="Q260" s="12">
        <v>31693.14</v>
      </c>
      <c r="R260" s="35" t="s">
        <v>76</v>
      </c>
    </row>
    <row r="261" spans="1:18" ht="24.95" customHeight="1" x14ac:dyDescent="0.25">
      <c r="A261" s="4">
        <v>237</v>
      </c>
      <c r="B261" s="6" t="s">
        <v>339</v>
      </c>
      <c r="C261" s="1">
        <v>1965</v>
      </c>
      <c r="D261" s="1">
        <v>2009</v>
      </c>
      <c r="E261" s="42" t="s">
        <v>72</v>
      </c>
      <c r="F261" s="1">
        <v>5</v>
      </c>
      <c r="G261" s="1">
        <v>3</v>
      </c>
      <c r="H261" s="12">
        <v>2677.3</v>
      </c>
      <c r="I261" s="12">
        <v>2493.1999999999998</v>
      </c>
      <c r="J261" s="13">
        <v>138</v>
      </c>
      <c r="K261" s="12">
        <f>'прил 2'!C261</f>
        <v>2626202</v>
      </c>
      <c r="L261" s="12">
        <v>0</v>
      </c>
      <c r="M261" s="12">
        <v>0</v>
      </c>
      <c r="N261" s="12">
        <v>0</v>
      </c>
      <c r="O261" s="12">
        <f t="shared" si="31"/>
        <v>2626202</v>
      </c>
      <c r="P261" s="12">
        <f t="shared" si="32"/>
        <v>1053.345900850313</v>
      </c>
      <c r="Q261" s="12">
        <v>1931</v>
      </c>
      <c r="R261" s="35" t="s">
        <v>76</v>
      </c>
    </row>
    <row r="262" spans="1:18" ht="24.95" customHeight="1" x14ac:dyDescent="0.25">
      <c r="A262" s="4">
        <v>238</v>
      </c>
      <c r="B262" s="6" t="s">
        <v>340</v>
      </c>
      <c r="C262" s="1">
        <v>1971</v>
      </c>
      <c r="D262" s="1">
        <v>1985</v>
      </c>
      <c r="E262" s="1" t="s">
        <v>73</v>
      </c>
      <c r="F262" s="1">
        <v>5</v>
      </c>
      <c r="G262" s="1">
        <v>6</v>
      </c>
      <c r="H262" s="12">
        <v>4777.5</v>
      </c>
      <c r="I262" s="12">
        <v>4356.2</v>
      </c>
      <c r="J262" s="13">
        <v>241</v>
      </c>
      <c r="K262" s="12">
        <f>'прил 2'!C262</f>
        <v>4552742</v>
      </c>
      <c r="L262" s="12">
        <v>0</v>
      </c>
      <c r="M262" s="12">
        <v>0</v>
      </c>
      <c r="N262" s="12">
        <v>0</v>
      </c>
      <c r="O262" s="12">
        <f t="shared" si="31"/>
        <v>4552742</v>
      </c>
      <c r="P262" s="12">
        <f t="shared" si="32"/>
        <v>1045.1177631880998</v>
      </c>
      <c r="Q262" s="12">
        <v>1931</v>
      </c>
      <c r="R262" s="35" t="s">
        <v>76</v>
      </c>
    </row>
    <row r="263" spans="1:18" ht="24.95" customHeight="1" x14ac:dyDescent="0.25">
      <c r="A263" s="4">
        <v>239</v>
      </c>
      <c r="B263" s="6" t="s">
        <v>341</v>
      </c>
      <c r="C263" s="1">
        <v>1966</v>
      </c>
      <c r="D263" s="1">
        <v>2008</v>
      </c>
      <c r="E263" s="42" t="s">
        <v>72</v>
      </c>
      <c r="F263" s="1">
        <v>5</v>
      </c>
      <c r="G263" s="1">
        <v>3</v>
      </c>
      <c r="H263" s="12">
        <v>2701.14</v>
      </c>
      <c r="I263" s="12">
        <v>2535.6999999999998</v>
      </c>
      <c r="J263" s="13">
        <v>107</v>
      </c>
      <c r="K263" s="12">
        <f>'прил 2'!C263</f>
        <v>2669559</v>
      </c>
      <c r="L263" s="12">
        <v>0</v>
      </c>
      <c r="M263" s="12">
        <v>0</v>
      </c>
      <c r="N263" s="12">
        <v>0</v>
      </c>
      <c r="O263" s="12">
        <f t="shared" si="31"/>
        <v>2669559</v>
      </c>
      <c r="P263" s="12">
        <f t="shared" si="32"/>
        <v>1052.7897621958434</v>
      </c>
      <c r="Q263" s="12">
        <v>1931</v>
      </c>
      <c r="R263" s="35" t="s">
        <v>76</v>
      </c>
    </row>
    <row r="264" spans="1:18" ht="24.95" customHeight="1" x14ac:dyDescent="0.25">
      <c r="A264" s="4">
        <v>240</v>
      </c>
      <c r="B264" s="6" t="s">
        <v>342</v>
      </c>
      <c r="C264" s="1">
        <v>1972</v>
      </c>
      <c r="D264" s="1"/>
      <c r="E264" s="1" t="s">
        <v>73</v>
      </c>
      <c r="F264" s="1">
        <v>5</v>
      </c>
      <c r="G264" s="1">
        <v>3</v>
      </c>
      <c r="H264" s="12">
        <v>3071.2</v>
      </c>
      <c r="I264" s="12">
        <v>2766.61</v>
      </c>
      <c r="J264" s="13">
        <v>129</v>
      </c>
      <c r="K264" s="12">
        <f>'прил 2'!C264</f>
        <v>2925999</v>
      </c>
      <c r="L264" s="12">
        <v>0</v>
      </c>
      <c r="M264" s="12">
        <v>0</v>
      </c>
      <c r="N264" s="12">
        <v>0</v>
      </c>
      <c r="O264" s="12">
        <f t="shared" si="31"/>
        <v>2925999</v>
      </c>
      <c r="P264" s="12">
        <f t="shared" si="32"/>
        <v>1057.6116619256056</v>
      </c>
      <c r="Q264" s="12">
        <v>1931</v>
      </c>
      <c r="R264" s="35" t="s">
        <v>76</v>
      </c>
    </row>
    <row r="265" spans="1:18" ht="24.95" customHeight="1" x14ac:dyDescent="0.25">
      <c r="A265" s="4">
        <v>241</v>
      </c>
      <c r="B265" s="6" t="s">
        <v>343</v>
      </c>
      <c r="C265" s="1">
        <v>1973</v>
      </c>
      <c r="D265" s="1">
        <v>2003</v>
      </c>
      <c r="E265" s="1" t="s">
        <v>73</v>
      </c>
      <c r="F265" s="1">
        <v>5</v>
      </c>
      <c r="G265" s="1">
        <v>4</v>
      </c>
      <c r="H265" s="12">
        <v>2975.5</v>
      </c>
      <c r="I265" s="12">
        <v>2695.1</v>
      </c>
      <c r="J265" s="13">
        <v>134</v>
      </c>
      <c r="K265" s="12">
        <f>'прил 2'!C265</f>
        <v>2843563</v>
      </c>
      <c r="L265" s="12">
        <v>0</v>
      </c>
      <c r="M265" s="12">
        <v>0</v>
      </c>
      <c r="N265" s="12">
        <v>0</v>
      </c>
      <c r="O265" s="12">
        <f t="shared" si="31"/>
        <v>2843563</v>
      </c>
      <c r="P265" s="12">
        <f t="shared" si="32"/>
        <v>1055.0862676709585</v>
      </c>
      <c r="Q265" s="12">
        <v>1931</v>
      </c>
      <c r="R265" s="35" t="s">
        <v>76</v>
      </c>
    </row>
    <row r="266" spans="1:18" ht="24.95" customHeight="1" x14ac:dyDescent="0.25">
      <c r="A266" s="4">
        <v>242</v>
      </c>
      <c r="B266" s="6" t="s">
        <v>344</v>
      </c>
      <c r="C266" s="1">
        <v>1971</v>
      </c>
      <c r="D266" s="1"/>
      <c r="E266" s="42" t="s">
        <v>72</v>
      </c>
      <c r="F266" s="1">
        <v>5</v>
      </c>
      <c r="G266" s="1">
        <v>4</v>
      </c>
      <c r="H266" s="12">
        <v>2999.6</v>
      </c>
      <c r="I266" s="12">
        <v>2713.5</v>
      </c>
      <c r="J266" s="13">
        <v>137</v>
      </c>
      <c r="K266" s="12">
        <f>'прил 2'!C266</f>
        <v>2862710</v>
      </c>
      <c r="L266" s="12">
        <v>0</v>
      </c>
      <c r="M266" s="12">
        <v>0</v>
      </c>
      <c r="N266" s="12">
        <v>0</v>
      </c>
      <c r="O266" s="12">
        <f t="shared" si="31"/>
        <v>2862710</v>
      </c>
      <c r="P266" s="12">
        <f t="shared" si="32"/>
        <v>1054.9880228487193</v>
      </c>
      <c r="Q266" s="12">
        <v>1931</v>
      </c>
      <c r="R266" s="35" t="s">
        <v>76</v>
      </c>
    </row>
    <row r="267" spans="1:18" ht="24.95" customHeight="1" x14ac:dyDescent="0.25">
      <c r="A267" s="4">
        <v>243</v>
      </c>
      <c r="B267" s="6" t="s">
        <v>345</v>
      </c>
      <c r="C267" s="1">
        <v>1978</v>
      </c>
      <c r="D267" s="1">
        <v>2007</v>
      </c>
      <c r="E267" s="42" t="s">
        <v>72</v>
      </c>
      <c r="F267" s="1">
        <v>4</v>
      </c>
      <c r="G267" s="1">
        <v>4</v>
      </c>
      <c r="H267" s="12">
        <v>3030</v>
      </c>
      <c r="I267" s="12">
        <v>2764.61</v>
      </c>
      <c r="J267" s="13">
        <v>91</v>
      </c>
      <c r="K267" s="12">
        <f>'прил 2'!C267</f>
        <v>2903640</v>
      </c>
      <c r="L267" s="12">
        <v>0</v>
      </c>
      <c r="M267" s="12">
        <v>0</v>
      </c>
      <c r="N267" s="12">
        <v>0</v>
      </c>
      <c r="O267" s="12">
        <f t="shared" si="31"/>
        <v>2903640</v>
      </c>
      <c r="P267" s="12">
        <f t="shared" si="32"/>
        <v>1050.2891908804497</v>
      </c>
      <c r="Q267" s="12">
        <v>1931</v>
      </c>
      <c r="R267" s="35" t="s">
        <v>76</v>
      </c>
    </row>
    <row r="268" spans="1:18" ht="24.95" customHeight="1" x14ac:dyDescent="0.25">
      <c r="A268" s="4">
        <v>244</v>
      </c>
      <c r="B268" s="6" t="s">
        <v>332</v>
      </c>
      <c r="C268" s="1">
        <v>1979</v>
      </c>
      <c r="D268" s="1">
        <v>2017</v>
      </c>
      <c r="E268" s="1" t="s">
        <v>73</v>
      </c>
      <c r="F268" s="1">
        <v>9</v>
      </c>
      <c r="G268" s="1">
        <v>6</v>
      </c>
      <c r="H268" s="12">
        <v>14201.4</v>
      </c>
      <c r="I268" s="12">
        <v>12016.16</v>
      </c>
      <c r="J268" s="13">
        <v>645</v>
      </c>
      <c r="K268" s="12">
        <f>'прил 2'!C268</f>
        <v>9810867</v>
      </c>
      <c r="L268" s="12">
        <v>0</v>
      </c>
      <c r="M268" s="12">
        <v>0</v>
      </c>
      <c r="N268" s="12">
        <v>0</v>
      </c>
      <c r="O268" s="12">
        <f t="shared" si="31"/>
        <v>9810867</v>
      </c>
      <c r="P268" s="12">
        <f t="shared" si="32"/>
        <v>816.47273338570722</v>
      </c>
      <c r="Q268" s="12">
        <v>1931</v>
      </c>
      <c r="R268" s="35" t="s">
        <v>76</v>
      </c>
    </row>
    <row r="269" spans="1:18" ht="24.95" customHeight="1" x14ac:dyDescent="0.25">
      <c r="A269" s="4">
        <v>245</v>
      </c>
      <c r="B269" s="6" t="s">
        <v>346</v>
      </c>
      <c r="C269" s="1">
        <v>1980</v>
      </c>
      <c r="D269" s="1">
        <v>2004</v>
      </c>
      <c r="E269" s="42" t="s">
        <v>72</v>
      </c>
      <c r="F269" s="1">
        <v>5</v>
      </c>
      <c r="G269" s="1">
        <v>6</v>
      </c>
      <c r="H269" s="12">
        <v>5249.4</v>
      </c>
      <c r="I269" s="12">
        <v>4802.96</v>
      </c>
      <c r="J269" s="13">
        <v>251</v>
      </c>
      <c r="K269" s="12">
        <f>'прил 2'!C269</f>
        <v>5047565</v>
      </c>
      <c r="L269" s="12">
        <v>0</v>
      </c>
      <c r="M269" s="12">
        <v>0</v>
      </c>
      <c r="N269" s="12">
        <v>0</v>
      </c>
      <c r="O269" s="12">
        <f t="shared" si="31"/>
        <v>5047565</v>
      </c>
      <c r="P269" s="12">
        <f t="shared" si="32"/>
        <v>1050.9279694188583</v>
      </c>
      <c r="Q269" s="12">
        <v>1931</v>
      </c>
      <c r="R269" s="35" t="s">
        <v>76</v>
      </c>
    </row>
    <row r="270" spans="1:18" ht="24.95" customHeight="1" x14ac:dyDescent="0.25">
      <c r="A270" s="4">
        <v>246</v>
      </c>
      <c r="B270" s="6" t="s">
        <v>347</v>
      </c>
      <c r="C270" s="1">
        <v>1965</v>
      </c>
      <c r="D270" s="1">
        <v>2005</v>
      </c>
      <c r="E270" s="42" t="s">
        <v>72</v>
      </c>
      <c r="F270" s="1">
        <v>4</v>
      </c>
      <c r="G270" s="1">
        <v>2</v>
      </c>
      <c r="H270" s="12">
        <v>1369.9</v>
      </c>
      <c r="I270" s="12">
        <v>1272.5999999999999</v>
      </c>
      <c r="J270" s="13">
        <v>62</v>
      </c>
      <c r="K270" s="12">
        <f>'прил 2'!C270</f>
        <v>1391248</v>
      </c>
      <c r="L270" s="12">
        <v>0</v>
      </c>
      <c r="M270" s="12">
        <v>0</v>
      </c>
      <c r="N270" s="12">
        <v>0</v>
      </c>
      <c r="O270" s="12">
        <f t="shared" si="31"/>
        <v>1391248</v>
      </c>
      <c r="P270" s="12">
        <f t="shared" si="32"/>
        <v>1093.2327518466134</v>
      </c>
      <c r="Q270" s="12">
        <v>1931</v>
      </c>
      <c r="R270" s="35" t="s">
        <v>76</v>
      </c>
    </row>
    <row r="271" spans="1:18" ht="24.95" customHeight="1" x14ac:dyDescent="0.25">
      <c r="A271" s="4">
        <v>247</v>
      </c>
      <c r="B271" s="6" t="s">
        <v>348</v>
      </c>
      <c r="C271" s="1">
        <v>1972</v>
      </c>
      <c r="D271" s="1">
        <v>2005</v>
      </c>
      <c r="E271" s="42" t="s">
        <v>72</v>
      </c>
      <c r="F271" s="1">
        <v>5</v>
      </c>
      <c r="G271" s="1">
        <v>4</v>
      </c>
      <c r="H271" s="12">
        <v>4523.3999999999996</v>
      </c>
      <c r="I271" s="12">
        <v>4205.5</v>
      </c>
      <c r="J271" s="13">
        <v>163</v>
      </c>
      <c r="K271" s="12">
        <f>'прил 2'!C271</f>
        <v>4404379</v>
      </c>
      <c r="L271" s="12">
        <v>0</v>
      </c>
      <c r="M271" s="12">
        <v>0</v>
      </c>
      <c r="N271" s="12">
        <v>0</v>
      </c>
      <c r="O271" s="12">
        <f t="shared" si="31"/>
        <v>4404379</v>
      </c>
      <c r="P271" s="12">
        <f t="shared" si="32"/>
        <v>1047.2902151943883</v>
      </c>
      <c r="Q271" s="12">
        <v>1931</v>
      </c>
      <c r="R271" s="35" t="s">
        <v>76</v>
      </c>
    </row>
    <row r="272" spans="1:18" ht="24.95" customHeight="1" x14ac:dyDescent="0.25">
      <c r="A272" s="4">
        <v>248</v>
      </c>
      <c r="B272" s="6" t="s">
        <v>349</v>
      </c>
      <c r="C272" s="1">
        <v>1968</v>
      </c>
      <c r="D272" s="1"/>
      <c r="E272" s="42" t="s">
        <v>72</v>
      </c>
      <c r="F272" s="1">
        <v>5</v>
      </c>
      <c r="G272" s="1">
        <v>4</v>
      </c>
      <c r="H272" s="12">
        <v>4341.2</v>
      </c>
      <c r="I272" s="12">
        <v>4094.5</v>
      </c>
      <c r="J272" s="13">
        <v>150</v>
      </c>
      <c r="K272" s="12">
        <f>'прил 2'!C272</f>
        <v>4287926</v>
      </c>
      <c r="L272" s="12">
        <v>0</v>
      </c>
      <c r="M272" s="12">
        <v>0</v>
      </c>
      <c r="N272" s="12">
        <v>0</v>
      </c>
      <c r="O272" s="12">
        <f t="shared" si="31"/>
        <v>4287926</v>
      </c>
      <c r="P272" s="12">
        <f t="shared" si="32"/>
        <v>1047.2404444987178</v>
      </c>
      <c r="Q272" s="12">
        <v>1931</v>
      </c>
      <c r="R272" s="35" t="s">
        <v>76</v>
      </c>
    </row>
    <row r="273" spans="1:18" ht="24.95" customHeight="1" x14ac:dyDescent="0.25">
      <c r="A273" s="4">
        <v>249</v>
      </c>
      <c r="B273" s="6" t="s">
        <v>350</v>
      </c>
      <c r="C273" s="1">
        <v>1967</v>
      </c>
      <c r="D273" s="1">
        <v>2011</v>
      </c>
      <c r="E273" s="42" t="s">
        <v>72</v>
      </c>
      <c r="F273" s="1">
        <v>5</v>
      </c>
      <c r="G273" s="1">
        <v>4</v>
      </c>
      <c r="H273" s="12">
        <v>3810.3</v>
      </c>
      <c r="I273" s="12">
        <v>3590.1</v>
      </c>
      <c r="J273" s="13">
        <v>181</v>
      </c>
      <c r="K273" s="12">
        <f>'прил 2'!C273</f>
        <v>3766332</v>
      </c>
      <c r="L273" s="12">
        <v>0</v>
      </c>
      <c r="M273" s="12">
        <v>0</v>
      </c>
      <c r="N273" s="12">
        <v>0</v>
      </c>
      <c r="O273" s="12">
        <f t="shared" si="31"/>
        <v>3766332</v>
      </c>
      <c r="P273" s="12">
        <f t="shared" si="32"/>
        <v>1049.0883262304671</v>
      </c>
      <c r="Q273" s="12">
        <v>1931</v>
      </c>
      <c r="R273" s="35" t="s">
        <v>76</v>
      </c>
    </row>
    <row r="274" spans="1:18" ht="24.95" customHeight="1" x14ac:dyDescent="0.25">
      <c r="A274" s="4">
        <v>250</v>
      </c>
      <c r="B274" s="6" t="s">
        <v>351</v>
      </c>
      <c r="C274" s="1">
        <v>1967</v>
      </c>
      <c r="D274" s="1">
        <v>2011</v>
      </c>
      <c r="E274" s="42" t="s">
        <v>72</v>
      </c>
      <c r="F274" s="1">
        <v>5</v>
      </c>
      <c r="G274" s="1">
        <v>4</v>
      </c>
      <c r="H274" s="12">
        <v>3647.4</v>
      </c>
      <c r="I274" s="12">
        <v>3400.2</v>
      </c>
      <c r="J274" s="13">
        <v>207</v>
      </c>
      <c r="K274" s="12">
        <f>'прил 2'!C274</f>
        <v>3570905</v>
      </c>
      <c r="L274" s="12">
        <v>0</v>
      </c>
      <c r="M274" s="12">
        <v>0</v>
      </c>
      <c r="N274" s="12">
        <v>0</v>
      </c>
      <c r="O274" s="12">
        <f t="shared" si="31"/>
        <v>3570905</v>
      </c>
      <c r="P274" s="12">
        <f t="shared" si="32"/>
        <v>1050.2043997411918</v>
      </c>
      <c r="Q274" s="12">
        <v>1931</v>
      </c>
      <c r="R274" s="35" t="s">
        <v>76</v>
      </c>
    </row>
    <row r="275" spans="1:18" ht="24.95" customHeight="1" x14ac:dyDescent="0.25">
      <c r="A275" s="4">
        <v>251</v>
      </c>
      <c r="B275" s="6" t="s">
        <v>352</v>
      </c>
      <c r="C275" s="1">
        <v>1981</v>
      </c>
      <c r="D275" s="1">
        <v>2017</v>
      </c>
      <c r="E275" s="42" t="s">
        <v>72</v>
      </c>
      <c r="F275" s="1">
        <v>9</v>
      </c>
      <c r="G275" s="1">
        <v>1</v>
      </c>
      <c r="H275" s="12">
        <v>4292.6000000000004</v>
      </c>
      <c r="I275" s="12">
        <v>3660.5</v>
      </c>
      <c r="J275" s="13">
        <v>133</v>
      </c>
      <c r="K275" s="12">
        <f>'прил 2'!C275</f>
        <v>30631715.510000002</v>
      </c>
      <c r="L275" s="12">
        <v>0</v>
      </c>
      <c r="M275" s="12">
        <v>0</v>
      </c>
      <c r="N275" s="12">
        <v>0</v>
      </c>
      <c r="O275" s="12">
        <f t="shared" si="31"/>
        <v>30631715.510000002</v>
      </c>
      <c r="P275" s="12">
        <f t="shared" si="32"/>
        <v>8368.1779838819839</v>
      </c>
      <c r="Q275" s="12">
        <v>9039</v>
      </c>
      <c r="R275" s="35" t="s">
        <v>76</v>
      </c>
    </row>
    <row r="276" spans="1:18" ht="24.95" customHeight="1" x14ac:dyDescent="0.25">
      <c r="A276" s="4">
        <v>252</v>
      </c>
      <c r="B276" s="6" t="s">
        <v>353</v>
      </c>
      <c r="C276" s="1">
        <v>1980</v>
      </c>
      <c r="D276" s="1">
        <v>2018</v>
      </c>
      <c r="E276" s="1" t="s">
        <v>73</v>
      </c>
      <c r="F276" s="1">
        <v>12</v>
      </c>
      <c r="G276" s="1">
        <v>1</v>
      </c>
      <c r="H276" s="12">
        <v>5451.5</v>
      </c>
      <c r="I276" s="12">
        <v>3958.6</v>
      </c>
      <c r="J276" s="13">
        <v>250</v>
      </c>
      <c r="K276" s="12">
        <f>'прил 2'!C276</f>
        <v>50222547.219999999</v>
      </c>
      <c r="L276" s="12">
        <v>0</v>
      </c>
      <c r="M276" s="12">
        <v>30610707.850000001</v>
      </c>
      <c r="N276" s="12">
        <v>0</v>
      </c>
      <c r="O276" s="12">
        <f t="shared" si="31"/>
        <v>19611839.369999997</v>
      </c>
      <c r="P276" s="12">
        <f t="shared" si="32"/>
        <v>12686.946703379983</v>
      </c>
      <c r="Q276" s="12">
        <v>19007</v>
      </c>
      <c r="R276" s="35" t="s">
        <v>76</v>
      </c>
    </row>
    <row r="277" spans="1:18" ht="24.95" customHeight="1" x14ac:dyDescent="0.25">
      <c r="A277" s="4">
        <v>253</v>
      </c>
      <c r="B277" s="6" t="s">
        <v>354</v>
      </c>
      <c r="C277" s="1">
        <v>1974</v>
      </c>
      <c r="D277" s="1"/>
      <c r="E277" s="42" t="s">
        <v>72</v>
      </c>
      <c r="F277" s="1">
        <v>5</v>
      </c>
      <c r="G277" s="1">
        <v>3</v>
      </c>
      <c r="H277" s="12">
        <v>2971.2</v>
      </c>
      <c r="I277" s="12">
        <v>2734.3</v>
      </c>
      <c r="J277" s="13">
        <v>109</v>
      </c>
      <c r="K277" s="12">
        <f>'прил 2'!C277</f>
        <v>2866488.96</v>
      </c>
      <c r="L277" s="12">
        <v>0</v>
      </c>
      <c r="M277" s="12">
        <v>0</v>
      </c>
      <c r="N277" s="12">
        <v>0</v>
      </c>
      <c r="O277" s="12">
        <f t="shared" si="31"/>
        <v>2866488.96</v>
      </c>
      <c r="P277" s="12">
        <f t="shared" si="32"/>
        <v>1048.3447171122407</v>
      </c>
      <c r="Q277" s="12">
        <v>1931</v>
      </c>
      <c r="R277" s="35" t="s">
        <v>76</v>
      </c>
    </row>
    <row r="278" spans="1:18" ht="24.95" customHeight="1" x14ac:dyDescent="0.25">
      <c r="A278" s="4">
        <v>254</v>
      </c>
      <c r="B278" s="6" t="s">
        <v>355</v>
      </c>
      <c r="C278" s="1">
        <v>1972</v>
      </c>
      <c r="D278" s="1">
        <v>2009</v>
      </c>
      <c r="E278" s="42" t="s">
        <v>72</v>
      </c>
      <c r="F278" s="1">
        <v>5</v>
      </c>
      <c r="G278" s="1">
        <v>4</v>
      </c>
      <c r="H278" s="12">
        <v>2956.5</v>
      </c>
      <c r="I278" s="12">
        <v>2701.22</v>
      </c>
      <c r="J278" s="13">
        <v>130</v>
      </c>
      <c r="K278" s="12">
        <f>'прил 2'!C278</f>
        <v>2832878.78</v>
      </c>
      <c r="L278" s="12">
        <v>0</v>
      </c>
      <c r="M278" s="12">
        <v>0</v>
      </c>
      <c r="N278" s="12">
        <v>0</v>
      </c>
      <c r="O278" s="12">
        <f t="shared" si="31"/>
        <v>2832878.78</v>
      </c>
      <c r="P278" s="12">
        <f t="shared" si="32"/>
        <v>1048.7404876315147</v>
      </c>
      <c r="Q278" s="12">
        <v>1931</v>
      </c>
      <c r="R278" s="35" t="s">
        <v>76</v>
      </c>
    </row>
    <row r="279" spans="1:18" ht="24.95" customHeight="1" x14ac:dyDescent="0.25">
      <c r="A279" s="4">
        <v>255</v>
      </c>
      <c r="B279" s="6" t="s">
        <v>356</v>
      </c>
      <c r="C279" s="1">
        <v>1972</v>
      </c>
      <c r="D279" s="1">
        <v>2007</v>
      </c>
      <c r="E279" s="42" t="s">
        <v>72</v>
      </c>
      <c r="F279" s="1">
        <v>5</v>
      </c>
      <c r="G279" s="1">
        <v>3</v>
      </c>
      <c r="H279" s="12">
        <v>4229.8</v>
      </c>
      <c r="I279" s="12">
        <v>3220</v>
      </c>
      <c r="J279" s="13">
        <v>449</v>
      </c>
      <c r="K279" s="12">
        <f>'прил 2'!C279</f>
        <v>86004362</v>
      </c>
      <c r="L279" s="12">
        <v>0</v>
      </c>
      <c r="M279" s="12">
        <v>38072039.489999995</v>
      </c>
      <c r="N279" s="12">
        <v>0</v>
      </c>
      <c r="O279" s="12">
        <f t="shared" si="31"/>
        <v>47932322.510000005</v>
      </c>
      <c r="P279" s="12">
        <f t="shared" si="32"/>
        <v>26709.429192546584</v>
      </c>
      <c r="Q279" s="12">
        <v>29684.04</v>
      </c>
      <c r="R279" s="35" t="s">
        <v>76</v>
      </c>
    </row>
    <row r="280" spans="1:18" ht="24.95" customHeight="1" x14ac:dyDescent="0.25">
      <c r="A280" s="4">
        <v>256</v>
      </c>
      <c r="B280" s="6" t="s">
        <v>357</v>
      </c>
      <c r="C280" s="1">
        <v>1972</v>
      </c>
      <c r="D280" s="1"/>
      <c r="E280" s="42" t="s">
        <v>72</v>
      </c>
      <c r="F280" s="1">
        <v>5</v>
      </c>
      <c r="G280" s="1">
        <v>3</v>
      </c>
      <c r="H280" s="12">
        <v>3771.3</v>
      </c>
      <c r="I280" s="12">
        <v>3450.5</v>
      </c>
      <c r="J280" s="13">
        <v>387</v>
      </c>
      <c r="K280" s="12">
        <f>'прил 2'!C280</f>
        <v>797100</v>
      </c>
      <c r="L280" s="12">
        <v>0</v>
      </c>
      <c r="M280" s="12">
        <v>0</v>
      </c>
      <c r="N280" s="12">
        <v>0</v>
      </c>
      <c r="O280" s="12">
        <f t="shared" si="31"/>
        <v>797100</v>
      </c>
      <c r="P280" s="12">
        <f t="shared" si="32"/>
        <v>231.00999855093465</v>
      </c>
      <c r="Q280" s="12">
        <v>615</v>
      </c>
      <c r="R280" s="35" t="s">
        <v>76</v>
      </c>
    </row>
    <row r="281" spans="1:18" ht="24.95" customHeight="1" x14ac:dyDescent="0.25">
      <c r="A281" s="4">
        <v>257</v>
      </c>
      <c r="B281" s="6" t="s">
        <v>358</v>
      </c>
      <c r="C281" s="1">
        <v>1976</v>
      </c>
      <c r="D281" s="1"/>
      <c r="E281" s="1" t="s">
        <v>73</v>
      </c>
      <c r="F281" s="1">
        <v>5</v>
      </c>
      <c r="G281" s="1">
        <v>6</v>
      </c>
      <c r="H281" s="12">
        <v>5921.8</v>
      </c>
      <c r="I281" s="12">
        <v>4395.2</v>
      </c>
      <c r="J281" s="13">
        <v>278</v>
      </c>
      <c r="K281" s="12">
        <f>'прил 2'!C281</f>
        <v>52866965</v>
      </c>
      <c r="L281" s="12">
        <v>0</v>
      </c>
      <c r="M281" s="12">
        <v>29776118.77</v>
      </c>
      <c r="N281" s="12">
        <v>0</v>
      </c>
      <c r="O281" s="12">
        <f t="shared" si="31"/>
        <v>23090846.23</v>
      </c>
      <c r="P281" s="12">
        <f t="shared" si="32"/>
        <v>12028.341144885329</v>
      </c>
      <c r="Q281" s="12">
        <v>17531.04</v>
      </c>
      <c r="R281" s="35" t="s">
        <v>76</v>
      </c>
    </row>
    <row r="282" spans="1:18" ht="24.95" customHeight="1" x14ac:dyDescent="0.25">
      <c r="A282" s="4">
        <v>258</v>
      </c>
      <c r="B282" s="6" t="s">
        <v>359</v>
      </c>
      <c r="C282" s="1">
        <v>1979</v>
      </c>
      <c r="D282" s="1">
        <v>2003</v>
      </c>
      <c r="E282" s="42" t="s">
        <v>72</v>
      </c>
      <c r="F282" s="1">
        <v>2</v>
      </c>
      <c r="G282" s="1">
        <v>1</v>
      </c>
      <c r="H282" s="12">
        <v>405.13</v>
      </c>
      <c r="I282" s="12">
        <v>368.3</v>
      </c>
      <c r="J282" s="13">
        <v>35</v>
      </c>
      <c r="K282" s="12">
        <f>'прил 2'!C282</f>
        <v>4215318</v>
      </c>
      <c r="L282" s="12">
        <v>0</v>
      </c>
      <c r="M282" s="12">
        <v>0</v>
      </c>
      <c r="N282" s="12">
        <v>0</v>
      </c>
      <c r="O282" s="12">
        <f t="shared" si="31"/>
        <v>4215318</v>
      </c>
      <c r="P282" s="12">
        <f t="shared" si="32"/>
        <v>11445.338039641596</v>
      </c>
      <c r="Q282" s="12">
        <v>12462</v>
      </c>
      <c r="R282" s="35" t="s">
        <v>76</v>
      </c>
    </row>
    <row r="283" spans="1:18" ht="24.95" customHeight="1" x14ac:dyDescent="0.25">
      <c r="A283" s="4">
        <v>259</v>
      </c>
      <c r="B283" s="6" t="s">
        <v>86</v>
      </c>
      <c r="C283" s="1">
        <v>1987</v>
      </c>
      <c r="D283" s="1"/>
      <c r="E283" s="1" t="s">
        <v>73</v>
      </c>
      <c r="F283" s="1">
        <v>9</v>
      </c>
      <c r="G283" s="1">
        <v>2</v>
      </c>
      <c r="H283" s="12">
        <v>5858.2</v>
      </c>
      <c r="I283" s="12">
        <v>4063.8</v>
      </c>
      <c r="J283" s="13">
        <v>302</v>
      </c>
      <c r="K283" s="12">
        <f>'прил 2'!C283</f>
        <v>1233097.3899999999</v>
      </c>
      <c r="L283" s="12">
        <v>0</v>
      </c>
      <c r="M283" s="12">
        <v>0</v>
      </c>
      <c r="N283" s="12">
        <v>0</v>
      </c>
      <c r="O283" s="12">
        <f t="shared" si="31"/>
        <v>1233097.3899999999</v>
      </c>
      <c r="P283" s="12">
        <f t="shared" si="32"/>
        <v>303.43456616959492</v>
      </c>
      <c r="Q283" s="12">
        <v>6508</v>
      </c>
      <c r="R283" s="35" t="s">
        <v>76</v>
      </c>
    </row>
    <row r="284" spans="1:18" ht="24.95" customHeight="1" x14ac:dyDescent="0.25">
      <c r="A284" s="4">
        <v>260</v>
      </c>
      <c r="B284" s="6" t="s">
        <v>328</v>
      </c>
      <c r="C284" s="1">
        <v>1986</v>
      </c>
      <c r="D284" s="1">
        <v>2013</v>
      </c>
      <c r="E284" s="1" t="s">
        <v>73</v>
      </c>
      <c r="F284" s="1">
        <v>5</v>
      </c>
      <c r="G284" s="1">
        <v>1</v>
      </c>
      <c r="H284" s="12">
        <v>2404.8000000000002</v>
      </c>
      <c r="I284" s="12">
        <v>2272.81</v>
      </c>
      <c r="J284" s="13">
        <v>268</v>
      </c>
      <c r="K284" s="12">
        <f>'прил 2'!C284</f>
        <v>66247602.600000001</v>
      </c>
      <c r="L284" s="12">
        <v>0</v>
      </c>
      <c r="M284" s="12">
        <v>26872829.829999998</v>
      </c>
      <c r="N284" s="12">
        <v>0</v>
      </c>
      <c r="O284" s="12">
        <f t="shared" si="31"/>
        <v>39374772.770000003</v>
      </c>
      <c r="P284" s="12">
        <f t="shared" si="32"/>
        <v>29147.88416101654</v>
      </c>
      <c r="Q284" s="12">
        <v>29684.04</v>
      </c>
      <c r="R284" s="35" t="s">
        <v>76</v>
      </c>
    </row>
    <row r="285" spans="1:18" ht="24.95" customHeight="1" x14ac:dyDescent="0.25">
      <c r="A285" s="4">
        <v>261</v>
      </c>
      <c r="B285" s="7" t="s">
        <v>330</v>
      </c>
      <c r="C285" s="1">
        <v>1967</v>
      </c>
      <c r="D285" s="1">
        <v>2010</v>
      </c>
      <c r="E285" s="42" t="s">
        <v>72</v>
      </c>
      <c r="F285" s="1">
        <v>5</v>
      </c>
      <c r="G285" s="1">
        <v>6</v>
      </c>
      <c r="H285" s="12">
        <v>6005.9</v>
      </c>
      <c r="I285" s="12">
        <v>4600.01</v>
      </c>
      <c r="J285" s="13">
        <v>289</v>
      </c>
      <c r="K285" s="12">
        <f>'прил 2'!C285</f>
        <v>43451146</v>
      </c>
      <c r="L285" s="12">
        <v>0</v>
      </c>
      <c r="M285" s="12">
        <v>26523591.25</v>
      </c>
      <c r="N285" s="12">
        <v>0</v>
      </c>
      <c r="O285" s="12">
        <f t="shared" ref="O285:O291" si="33">K285-L285-M285-N285</f>
        <v>16927554.75</v>
      </c>
      <c r="P285" s="12">
        <f t="shared" si="32"/>
        <v>9445.8807698244127</v>
      </c>
      <c r="Q285" s="12">
        <v>15103.04</v>
      </c>
      <c r="R285" s="35" t="s">
        <v>76</v>
      </c>
    </row>
    <row r="286" spans="1:18" ht="24.95" customHeight="1" x14ac:dyDescent="0.25">
      <c r="A286" s="4">
        <v>262</v>
      </c>
      <c r="B286" s="6" t="s">
        <v>331</v>
      </c>
      <c r="C286" s="1">
        <v>1967</v>
      </c>
      <c r="D286" s="1">
        <v>2009</v>
      </c>
      <c r="E286" s="1" t="s">
        <v>73</v>
      </c>
      <c r="F286" s="1">
        <v>5</v>
      </c>
      <c r="G286" s="1">
        <v>6</v>
      </c>
      <c r="H286" s="12">
        <v>5835.7</v>
      </c>
      <c r="I286" s="12">
        <v>4460.21</v>
      </c>
      <c r="J286" s="13">
        <v>309</v>
      </c>
      <c r="K286" s="12">
        <f>'прил 2'!C286</f>
        <v>42581671</v>
      </c>
      <c r="L286" s="12">
        <v>0</v>
      </c>
      <c r="M286" s="12">
        <v>25717506.460000001</v>
      </c>
      <c r="N286" s="12">
        <v>0</v>
      </c>
      <c r="O286" s="12">
        <f t="shared" si="33"/>
        <v>16864164.539999999</v>
      </c>
      <c r="P286" s="12">
        <f t="shared" si="32"/>
        <v>9547.0103425623456</v>
      </c>
      <c r="Q286" s="12">
        <v>15103.04</v>
      </c>
      <c r="R286" s="35" t="s">
        <v>76</v>
      </c>
    </row>
    <row r="287" spans="1:18" ht="24.95" customHeight="1" x14ac:dyDescent="0.25">
      <c r="A287" s="4">
        <v>263</v>
      </c>
      <c r="B287" s="6" t="s">
        <v>333</v>
      </c>
      <c r="C287" s="1">
        <v>1975</v>
      </c>
      <c r="D287" s="1"/>
      <c r="E287" s="1" t="s">
        <v>73</v>
      </c>
      <c r="F287" s="1">
        <v>5</v>
      </c>
      <c r="G287" s="1">
        <v>8</v>
      </c>
      <c r="H287" s="12">
        <v>7928.2</v>
      </c>
      <c r="I287" s="12">
        <v>6127.42</v>
      </c>
      <c r="J287" s="13">
        <v>351</v>
      </c>
      <c r="K287" s="12">
        <f>'прил 2'!C287</f>
        <v>56957922.390000001</v>
      </c>
      <c r="L287" s="12">
        <v>0</v>
      </c>
      <c r="M287" s="12">
        <v>41511372.799999997</v>
      </c>
      <c r="N287" s="12">
        <v>0</v>
      </c>
      <c r="O287" s="12">
        <f t="shared" si="33"/>
        <v>15446549.590000004</v>
      </c>
      <c r="P287" s="12">
        <f t="shared" si="32"/>
        <v>9295.579932500139</v>
      </c>
      <c r="Q287" s="12">
        <v>29075</v>
      </c>
      <c r="R287" s="35" t="s">
        <v>76</v>
      </c>
    </row>
    <row r="288" spans="1:18" ht="24.95" customHeight="1" x14ac:dyDescent="0.25">
      <c r="A288" s="4">
        <v>264</v>
      </c>
      <c r="B288" s="46" t="s">
        <v>335</v>
      </c>
      <c r="C288" s="1">
        <v>1984</v>
      </c>
      <c r="D288" s="1"/>
      <c r="E288" s="42" t="s">
        <v>72</v>
      </c>
      <c r="F288" s="1">
        <v>5</v>
      </c>
      <c r="G288" s="1">
        <v>2</v>
      </c>
      <c r="H288" s="12">
        <v>3288.6</v>
      </c>
      <c r="I288" s="12">
        <v>2633</v>
      </c>
      <c r="J288" s="13">
        <v>196</v>
      </c>
      <c r="K288" s="12">
        <f>'прил 2'!C288</f>
        <v>37255350.5</v>
      </c>
      <c r="L288" s="12">
        <v>0</v>
      </c>
      <c r="M288" s="12">
        <v>30515728.079999998</v>
      </c>
      <c r="N288" s="12">
        <v>0</v>
      </c>
      <c r="O288" s="12">
        <f t="shared" si="33"/>
        <v>6739622.4200000018</v>
      </c>
      <c r="P288" s="12">
        <f t="shared" si="32"/>
        <v>14149.392518040258</v>
      </c>
      <c r="Q288" s="12">
        <v>28512</v>
      </c>
      <c r="R288" s="35" t="s">
        <v>76</v>
      </c>
    </row>
    <row r="289" spans="1:18" ht="24.95" customHeight="1" x14ac:dyDescent="0.25">
      <c r="A289" s="4">
        <v>265</v>
      </c>
      <c r="B289" s="6" t="s">
        <v>103</v>
      </c>
      <c r="C289" s="1">
        <v>1975</v>
      </c>
      <c r="D289" s="1">
        <v>2011</v>
      </c>
      <c r="E289" s="1" t="s">
        <v>73</v>
      </c>
      <c r="F289" s="1">
        <v>9</v>
      </c>
      <c r="G289" s="1">
        <v>1</v>
      </c>
      <c r="H289" s="12">
        <v>3296.8</v>
      </c>
      <c r="I289" s="12">
        <v>2667.51</v>
      </c>
      <c r="J289" s="13">
        <v>602</v>
      </c>
      <c r="K289" s="12">
        <f>'прил 2'!C289</f>
        <v>2661357.34</v>
      </c>
      <c r="L289" s="12">
        <v>0</v>
      </c>
      <c r="M289" s="12">
        <v>0</v>
      </c>
      <c r="N289" s="12">
        <v>0</v>
      </c>
      <c r="O289" s="12">
        <f t="shared" si="33"/>
        <v>2661357.34</v>
      </c>
      <c r="P289" s="12">
        <f t="shared" si="32"/>
        <v>997.69348193633755</v>
      </c>
      <c r="Q289" s="12">
        <v>1391</v>
      </c>
      <c r="R289" s="35" t="s">
        <v>76</v>
      </c>
    </row>
    <row r="290" spans="1:18" ht="24.95" customHeight="1" x14ac:dyDescent="0.25">
      <c r="A290" s="4">
        <v>266</v>
      </c>
      <c r="B290" s="6" t="s">
        <v>329</v>
      </c>
      <c r="C290" s="1">
        <v>1972</v>
      </c>
      <c r="D290" s="1"/>
      <c r="E290" s="42" t="s">
        <v>72</v>
      </c>
      <c r="F290" s="1">
        <v>5</v>
      </c>
      <c r="G290" s="1">
        <v>4</v>
      </c>
      <c r="H290" s="12">
        <v>3667</v>
      </c>
      <c r="I290" s="12">
        <v>3162.7</v>
      </c>
      <c r="J290" s="13">
        <v>129</v>
      </c>
      <c r="K290" s="12">
        <f>'прил 2'!C290</f>
        <v>2363969.86</v>
      </c>
      <c r="L290" s="12">
        <v>0</v>
      </c>
      <c r="M290" s="12">
        <v>0</v>
      </c>
      <c r="N290" s="12">
        <v>0</v>
      </c>
      <c r="O290" s="12">
        <f t="shared" si="33"/>
        <v>2363969.86</v>
      </c>
      <c r="P290" s="12">
        <f t="shared" si="32"/>
        <v>747.45308122806466</v>
      </c>
      <c r="Q290" s="12">
        <v>1316</v>
      </c>
      <c r="R290" s="35" t="s">
        <v>76</v>
      </c>
    </row>
    <row r="291" spans="1:18" ht="24.95" customHeight="1" x14ac:dyDescent="0.25">
      <c r="A291" s="4">
        <v>267</v>
      </c>
      <c r="B291" s="46" t="s">
        <v>334</v>
      </c>
      <c r="C291" s="1">
        <v>1971</v>
      </c>
      <c r="D291" s="1"/>
      <c r="E291" s="42" t="s">
        <v>72</v>
      </c>
      <c r="F291" s="1">
        <v>5</v>
      </c>
      <c r="G291" s="1">
        <v>8</v>
      </c>
      <c r="H291" s="12">
        <v>6719.13</v>
      </c>
      <c r="I291" s="12">
        <v>6225.3</v>
      </c>
      <c r="J291" s="13">
        <v>355</v>
      </c>
      <c r="K291" s="12">
        <f>'прил 2'!C291</f>
        <v>15830937.9</v>
      </c>
      <c r="L291" s="12">
        <v>0</v>
      </c>
      <c r="M291" s="12">
        <v>0</v>
      </c>
      <c r="N291" s="12">
        <v>0</v>
      </c>
      <c r="O291" s="12">
        <f t="shared" si="33"/>
        <v>15830937.9</v>
      </c>
      <c r="P291" s="12">
        <f t="shared" si="32"/>
        <v>2543</v>
      </c>
      <c r="Q291" s="12">
        <v>5086</v>
      </c>
      <c r="R291" s="35" t="s">
        <v>76</v>
      </c>
    </row>
    <row r="292" spans="1:18" ht="24.95" customHeight="1" x14ac:dyDescent="0.25">
      <c r="A292" s="63" t="s">
        <v>27</v>
      </c>
      <c r="B292" s="46"/>
      <c r="C292" s="14" t="s">
        <v>46</v>
      </c>
      <c r="D292" s="14" t="s">
        <v>46</v>
      </c>
      <c r="E292" s="14" t="s">
        <v>46</v>
      </c>
      <c r="F292" s="14" t="s">
        <v>46</v>
      </c>
      <c r="G292" s="14" t="s">
        <v>46</v>
      </c>
      <c r="H292" s="16">
        <f>SUM(H293)</f>
        <v>5167.91</v>
      </c>
      <c r="I292" s="16">
        <f t="shared" ref="I292:O292" si="34">SUM(I293)</f>
        <v>4695.3999999999996</v>
      </c>
      <c r="J292" s="34">
        <f t="shared" si="34"/>
        <v>551</v>
      </c>
      <c r="K292" s="16">
        <f t="shared" si="34"/>
        <v>13506768.23</v>
      </c>
      <c r="L292" s="16">
        <f t="shared" si="34"/>
        <v>0</v>
      </c>
      <c r="M292" s="16">
        <f t="shared" si="34"/>
        <v>0</v>
      </c>
      <c r="N292" s="16">
        <f t="shared" si="34"/>
        <v>0</v>
      </c>
      <c r="O292" s="16">
        <f t="shared" si="34"/>
        <v>13506768.23</v>
      </c>
      <c r="P292" s="16">
        <f t="shared" si="32"/>
        <v>2876.5958661668869</v>
      </c>
      <c r="Q292" s="16">
        <f>MAX(Q293)</f>
        <v>6533.04</v>
      </c>
      <c r="R292" s="14" t="s">
        <v>46</v>
      </c>
    </row>
    <row r="293" spans="1:18" ht="24.95" customHeight="1" x14ac:dyDescent="0.25">
      <c r="A293" s="4">
        <v>268</v>
      </c>
      <c r="B293" s="6" t="s">
        <v>104</v>
      </c>
      <c r="C293" s="1">
        <v>1976</v>
      </c>
      <c r="D293" s="1"/>
      <c r="E293" s="1" t="s">
        <v>73</v>
      </c>
      <c r="F293" s="1">
        <v>5</v>
      </c>
      <c r="G293" s="1">
        <v>4</v>
      </c>
      <c r="H293" s="12">
        <v>5167.91</v>
      </c>
      <c r="I293" s="12">
        <v>4695.3999999999996</v>
      </c>
      <c r="J293" s="13">
        <v>551</v>
      </c>
      <c r="K293" s="12">
        <f>'прил 2'!C293</f>
        <v>13506768.23</v>
      </c>
      <c r="L293" s="12">
        <v>0</v>
      </c>
      <c r="M293" s="12">
        <v>0</v>
      </c>
      <c r="N293" s="12">
        <v>0</v>
      </c>
      <c r="O293" s="12">
        <f>K293-L293-M293-N293</f>
        <v>13506768.23</v>
      </c>
      <c r="P293" s="12">
        <f t="shared" si="32"/>
        <v>2876.5958661668869</v>
      </c>
      <c r="Q293" s="12">
        <v>6533.04</v>
      </c>
      <c r="R293" s="35" t="s">
        <v>76</v>
      </c>
    </row>
    <row r="294" spans="1:18" ht="24.95" customHeight="1" x14ac:dyDescent="0.25">
      <c r="A294" s="17" t="s">
        <v>360</v>
      </c>
      <c r="B294" s="6"/>
      <c r="C294" s="14" t="s">
        <v>46</v>
      </c>
      <c r="D294" s="14" t="s">
        <v>46</v>
      </c>
      <c r="E294" s="14" t="s">
        <v>46</v>
      </c>
      <c r="F294" s="14" t="s">
        <v>46</v>
      </c>
      <c r="G294" s="14" t="s">
        <v>46</v>
      </c>
      <c r="H294" s="16">
        <f>SUM(H295)</f>
        <v>683.87</v>
      </c>
      <c r="I294" s="16">
        <f t="shared" ref="I294:O294" si="35">SUM(I295)</f>
        <v>644.35</v>
      </c>
      <c r="J294" s="34">
        <f t="shared" si="35"/>
        <v>33</v>
      </c>
      <c r="K294" s="16">
        <f t="shared" si="35"/>
        <v>5471848.5700000003</v>
      </c>
      <c r="L294" s="16">
        <f t="shared" si="35"/>
        <v>0</v>
      </c>
      <c r="M294" s="16">
        <f t="shared" si="35"/>
        <v>0</v>
      </c>
      <c r="N294" s="16">
        <f t="shared" si="35"/>
        <v>0</v>
      </c>
      <c r="O294" s="16">
        <f t="shared" si="35"/>
        <v>5471848.5700000003</v>
      </c>
      <c r="P294" s="16">
        <f t="shared" si="32"/>
        <v>8492.0440288662994</v>
      </c>
      <c r="Q294" s="16">
        <f>MAX(Q295)</f>
        <v>16276.03</v>
      </c>
      <c r="R294" s="14" t="s">
        <v>46</v>
      </c>
    </row>
    <row r="295" spans="1:18" ht="24.95" customHeight="1" x14ac:dyDescent="0.25">
      <c r="A295" s="4">
        <v>269</v>
      </c>
      <c r="B295" s="6" t="s">
        <v>319</v>
      </c>
      <c r="C295" s="1">
        <v>1964</v>
      </c>
      <c r="D295" s="1">
        <v>2018</v>
      </c>
      <c r="E295" s="42" t="s">
        <v>72</v>
      </c>
      <c r="F295" s="1">
        <v>2</v>
      </c>
      <c r="G295" s="1">
        <v>2</v>
      </c>
      <c r="H295" s="12">
        <v>683.87</v>
      </c>
      <c r="I295" s="12">
        <v>644.35</v>
      </c>
      <c r="J295" s="13">
        <v>33</v>
      </c>
      <c r="K295" s="12">
        <f>'прил 2'!C295</f>
        <v>5471848.5700000003</v>
      </c>
      <c r="L295" s="12">
        <v>0</v>
      </c>
      <c r="M295" s="12">
        <v>0</v>
      </c>
      <c r="N295" s="12">
        <v>0</v>
      </c>
      <c r="O295" s="12">
        <f>K295-L295-M295-N295</f>
        <v>5471848.5700000003</v>
      </c>
      <c r="P295" s="12">
        <f t="shared" si="32"/>
        <v>8492.0440288662994</v>
      </c>
      <c r="Q295" s="12">
        <v>16276.03</v>
      </c>
      <c r="R295" s="35" t="s">
        <v>76</v>
      </c>
    </row>
    <row r="296" spans="1:18" ht="24.95" customHeight="1" x14ac:dyDescent="0.25">
      <c r="A296" s="17" t="s">
        <v>28</v>
      </c>
      <c r="B296" s="6"/>
      <c r="C296" s="14" t="s">
        <v>46</v>
      </c>
      <c r="D296" s="14" t="s">
        <v>46</v>
      </c>
      <c r="E296" s="14" t="s">
        <v>46</v>
      </c>
      <c r="F296" s="14" t="s">
        <v>46</v>
      </c>
      <c r="G296" s="14" t="s">
        <v>46</v>
      </c>
      <c r="H296" s="16">
        <f>SUM(H297:H298)</f>
        <v>854.5</v>
      </c>
      <c r="I296" s="16">
        <f t="shared" ref="I296:O296" si="36">SUM(I297:I298)</f>
        <v>738</v>
      </c>
      <c r="J296" s="34">
        <f t="shared" si="36"/>
        <v>56</v>
      </c>
      <c r="K296" s="16">
        <f t="shared" si="36"/>
        <v>3620810.26</v>
      </c>
      <c r="L296" s="16">
        <f t="shared" si="36"/>
        <v>0</v>
      </c>
      <c r="M296" s="16">
        <f t="shared" si="36"/>
        <v>0</v>
      </c>
      <c r="N296" s="16">
        <f t="shared" si="36"/>
        <v>0</v>
      </c>
      <c r="O296" s="16">
        <f t="shared" si="36"/>
        <v>3620810.26</v>
      </c>
      <c r="P296" s="16">
        <f t="shared" si="32"/>
        <v>4906.2469647696471</v>
      </c>
      <c r="Q296" s="16">
        <f>MAX(Q297:Q298)</f>
        <v>17367.14</v>
      </c>
      <c r="R296" s="14" t="s">
        <v>46</v>
      </c>
    </row>
    <row r="297" spans="1:18" ht="24.95" customHeight="1" x14ac:dyDescent="0.25">
      <c r="A297" s="4">
        <v>270</v>
      </c>
      <c r="B297" s="6" t="s">
        <v>320</v>
      </c>
      <c r="C297" s="1">
        <v>1963</v>
      </c>
      <c r="D297" s="1">
        <v>2016</v>
      </c>
      <c r="E297" s="42" t="s">
        <v>72</v>
      </c>
      <c r="F297" s="1">
        <v>1</v>
      </c>
      <c r="G297" s="1">
        <v>1</v>
      </c>
      <c r="H297" s="12">
        <v>450.7</v>
      </c>
      <c r="I297" s="12">
        <v>379.8</v>
      </c>
      <c r="J297" s="13">
        <v>33</v>
      </c>
      <c r="K297" s="12">
        <f>'прил 2'!C297</f>
        <v>142980</v>
      </c>
      <c r="L297" s="12">
        <v>0</v>
      </c>
      <c r="M297" s="12">
        <v>0</v>
      </c>
      <c r="N297" s="12">
        <v>0</v>
      </c>
      <c r="O297" s="12">
        <f t="shared" ref="O297:O298" si="37">K297-L297-M297-N297</f>
        <v>142980</v>
      </c>
      <c r="P297" s="12">
        <f t="shared" si="32"/>
        <v>376.46129541864138</v>
      </c>
      <c r="Q297" s="12">
        <v>1093</v>
      </c>
      <c r="R297" s="35" t="s">
        <v>76</v>
      </c>
    </row>
    <row r="298" spans="1:18" ht="24.95" customHeight="1" x14ac:dyDescent="0.25">
      <c r="A298" s="4">
        <v>271</v>
      </c>
      <c r="B298" s="6" t="s">
        <v>321</v>
      </c>
      <c r="C298" s="1">
        <v>1970</v>
      </c>
      <c r="D298" s="1"/>
      <c r="E298" s="42" t="s">
        <v>72</v>
      </c>
      <c r="F298" s="1">
        <v>2</v>
      </c>
      <c r="G298" s="1">
        <v>2</v>
      </c>
      <c r="H298" s="12">
        <v>403.8</v>
      </c>
      <c r="I298" s="12">
        <v>358.2</v>
      </c>
      <c r="J298" s="13">
        <v>23</v>
      </c>
      <c r="K298" s="12">
        <f>'прил 2'!C298</f>
        <v>3477830.26</v>
      </c>
      <c r="L298" s="12">
        <v>0</v>
      </c>
      <c r="M298" s="12">
        <v>0</v>
      </c>
      <c r="N298" s="12">
        <v>0</v>
      </c>
      <c r="O298" s="12">
        <f t="shared" si="37"/>
        <v>3477830.26</v>
      </c>
      <c r="P298" s="12">
        <f t="shared" si="32"/>
        <v>9709.1855388051372</v>
      </c>
      <c r="Q298" s="12">
        <v>17367.14</v>
      </c>
      <c r="R298" s="35" t="s">
        <v>76</v>
      </c>
    </row>
    <row r="299" spans="1:18" ht="24.95" customHeight="1" x14ac:dyDescent="0.25">
      <c r="A299" s="17" t="s">
        <v>29</v>
      </c>
      <c r="B299" s="6"/>
      <c r="C299" s="14" t="s">
        <v>46</v>
      </c>
      <c r="D299" s="14" t="s">
        <v>46</v>
      </c>
      <c r="E299" s="14" t="s">
        <v>46</v>
      </c>
      <c r="F299" s="14" t="s">
        <v>46</v>
      </c>
      <c r="G299" s="14" t="s">
        <v>46</v>
      </c>
      <c r="H299" s="16">
        <f>SUM(H300:H302)</f>
        <v>2177.35</v>
      </c>
      <c r="I299" s="16">
        <f t="shared" ref="I299:O299" si="38">SUM(I300:I302)</f>
        <v>1974</v>
      </c>
      <c r="J299" s="34">
        <f t="shared" si="38"/>
        <v>150</v>
      </c>
      <c r="K299" s="16">
        <f t="shared" si="38"/>
        <v>12520953.82</v>
      </c>
      <c r="L299" s="16">
        <f t="shared" si="38"/>
        <v>0</v>
      </c>
      <c r="M299" s="16">
        <f t="shared" si="38"/>
        <v>0</v>
      </c>
      <c r="N299" s="16">
        <f t="shared" si="38"/>
        <v>0</v>
      </c>
      <c r="O299" s="16">
        <f t="shared" si="38"/>
        <v>12520953.82</v>
      </c>
      <c r="P299" s="16">
        <f t="shared" si="32"/>
        <v>6342.9350658561298</v>
      </c>
      <c r="Q299" s="16">
        <f>MAX(Q300:Q302)</f>
        <v>32110.14</v>
      </c>
      <c r="R299" s="14" t="s">
        <v>46</v>
      </c>
    </row>
    <row r="300" spans="1:18" ht="24.95" customHeight="1" x14ac:dyDescent="0.25">
      <c r="A300" s="4">
        <v>272</v>
      </c>
      <c r="B300" s="6" t="s">
        <v>322</v>
      </c>
      <c r="C300" s="1">
        <v>1917</v>
      </c>
      <c r="D300" s="1">
        <v>2008</v>
      </c>
      <c r="E300" s="42" t="s">
        <v>72</v>
      </c>
      <c r="F300" s="1">
        <v>2</v>
      </c>
      <c r="G300" s="1">
        <v>1</v>
      </c>
      <c r="H300" s="12">
        <v>305.25</v>
      </c>
      <c r="I300" s="12">
        <v>269.2</v>
      </c>
      <c r="J300" s="13">
        <v>29</v>
      </c>
      <c r="K300" s="12">
        <f>'прил 2'!C300</f>
        <v>5592625.9199999999</v>
      </c>
      <c r="L300" s="12">
        <v>0</v>
      </c>
      <c r="M300" s="12">
        <v>0</v>
      </c>
      <c r="N300" s="12">
        <v>0</v>
      </c>
      <c r="O300" s="12">
        <f t="shared" ref="O300:O302" si="39">K300-L300-M300-N300</f>
        <v>5592625.9199999999</v>
      </c>
      <c r="P300" s="12">
        <f t="shared" si="32"/>
        <v>20774.984843982169</v>
      </c>
      <c r="Q300" s="12">
        <v>32110.14</v>
      </c>
      <c r="R300" s="35" t="s">
        <v>76</v>
      </c>
    </row>
    <row r="301" spans="1:18" ht="24.95" customHeight="1" x14ac:dyDescent="0.25">
      <c r="A301" s="4">
        <v>273</v>
      </c>
      <c r="B301" s="6" t="s">
        <v>323</v>
      </c>
      <c r="C301" s="1">
        <v>1969</v>
      </c>
      <c r="D301" s="1"/>
      <c r="E301" s="42" t="s">
        <v>72</v>
      </c>
      <c r="F301" s="1">
        <v>2</v>
      </c>
      <c r="G301" s="1">
        <v>2</v>
      </c>
      <c r="H301" s="12">
        <v>410</v>
      </c>
      <c r="I301" s="12">
        <v>348</v>
      </c>
      <c r="J301" s="13">
        <v>27</v>
      </c>
      <c r="K301" s="12">
        <f>'прил 2'!C301</f>
        <v>3688695.75</v>
      </c>
      <c r="L301" s="12">
        <v>0</v>
      </c>
      <c r="M301" s="12">
        <v>0</v>
      </c>
      <c r="N301" s="12">
        <v>0</v>
      </c>
      <c r="O301" s="12">
        <f t="shared" si="39"/>
        <v>3688695.75</v>
      </c>
      <c r="P301" s="12">
        <f t="shared" si="32"/>
        <v>10599.700431034482</v>
      </c>
      <c r="Q301" s="12">
        <v>12267.14</v>
      </c>
      <c r="R301" s="35" t="s">
        <v>76</v>
      </c>
    </row>
    <row r="302" spans="1:18" ht="24.95" customHeight="1" x14ac:dyDescent="0.25">
      <c r="A302" s="4">
        <v>274</v>
      </c>
      <c r="B302" s="7" t="s">
        <v>105</v>
      </c>
      <c r="C302" s="1">
        <v>1983</v>
      </c>
      <c r="D302" s="1"/>
      <c r="E302" s="1" t="s">
        <v>73</v>
      </c>
      <c r="F302" s="1">
        <v>3</v>
      </c>
      <c r="G302" s="1">
        <v>3</v>
      </c>
      <c r="H302" s="12">
        <v>1462.1</v>
      </c>
      <c r="I302" s="12">
        <v>1356.8</v>
      </c>
      <c r="J302" s="13">
        <v>94</v>
      </c>
      <c r="K302" s="12">
        <f>'прил 2'!C302</f>
        <v>3239632.15</v>
      </c>
      <c r="L302" s="12">
        <v>0</v>
      </c>
      <c r="M302" s="12">
        <v>0</v>
      </c>
      <c r="N302" s="12">
        <v>0</v>
      </c>
      <c r="O302" s="12">
        <f t="shared" si="39"/>
        <v>3239632.15</v>
      </c>
      <c r="P302" s="12">
        <f t="shared" si="32"/>
        <v>2387.7005822523583</v>
      </c>
      <c r="Q302" s="12">
        <v>12723</v>
      </c>
      <c r="R302" s="35" t="s">
        <v>76</v>
      </c>
    </row>
    <row r="303" spans="1:18" ht="24.95" customHeight="1" x14ac:dyDescent="0.25">
      <c r="A303" s="64" t="s">
        <v>33</v>
      </c>
      <c r="B303" s="7"/>
      <c r="C303" s="14" t="s">
        <v>46</v>
      </c>
      <c r="D303" s="14" t="s">
        <v>46</v>
      </c>
      <c r="E303" s="14" t="s">
        <v>46</v>
      </c>
      <c r="F303" s="14" t="s">
        <v>46</v>
      </c>
      <c r="G303" s="14" t="s">
        <v>46</v>
      </c>
      <c r="H303" s="16">
        <f>SUM(H304)</f>
        <v>941.2</v>
      </c>
      <c r="I303" s="16">
        <f t="shared" ref="I303:O303" si="40">SUM(I304)</f>
        <v>849.5</v>
      </c>
      <c r="J303" s="34">
        <f t="shared" si="40"/>
        <v>53</v>
      </c>
      <c r="K303" s="16">
        <f t="shared" si="40"/>
        <v>6329431.9199999999</v>
      </c>
      <c r="L303" s="16">
        <f t="shared" si="40"/>
        <v>0</v>
      </c>
      <c r="M303" s="16">
        <f t="shared" si="40"/>
        <v>0</v>
      </c>
      <c r="N303" s="16">
        <f t="shared" si="40"/>
        <v>0</v>
      </c>
      <c r="O303" s="16">
        <f t="shared" si="40"/>
        <v>6329431.9199999999</v>
      </c>
      <c r="P303" s="16">
        <f t="shared" si="32"/>
        <v>7450.7733019423185</v>
      </c>
      <c r="Q303" s="16">
        <f>MAX(Q304)</f>
        <v>14548.14</v>
      </c>
      <c r="R303" s="14" t="s">
        <v>46</v>
      </c>
    </row>
    <row r="304" spans="1:18" ht="24.95" customHeight="1" x14ac:dyDescent="0.25">
      <c r="A304" s="4">
        <v>275</v>
      </c>
      <c r="B304" s="6" t="s">
        <v>324</v>
      </c>
      <c r="C304" s="1">
        <v>1978</v>
      </c>
      <c r="D304" s="1">
        <v>2005</v>
      </c>
      <c r="E304" s="42" t="s">
        <v>72</v>
      </c>
      <c r="F304" s="1">
        <v>2</v>
      </c>
      <c r="G304" s="1">
        <v>3</v>
      </c>
      <c r="H304" s="12">
        <v>941.2</v>
      </c>
      <c r="I304" s="12">
        <v>849.5</v>
      </c>
      <c r="J304" s="13">
        <v>53</v>
      </c>
      <c r="K304" s="12">
        <f>'прил 2'!C304</f>
        <v>6329431.9199999999</v>
      </c>
      <c r="L304" s="12">
        <v>0</v>
      </c>
      <c r="M304" s="12">
        <v>0</v>
      </c>
      <c r="N304" s="12">
        <v>0</v>
      </c>
      <c r="O304" s="12">
        <f>K304-L304-M304-N304</f>
        <v>6329431.9199999999</v>
      </c>
      <c r="P304" s="12">
        <f t="shared" si="32"/>
        <v>7450.7733019423185</v>
      </c>
      <c r="Q304" s="12">
        <v>14548.14</v>
      </c>
      <c r="R304" s="35" t="s">
        <v>76</v>
      </c>
    </row>
    <row r="305" spans="1:18" ht="24.95" customHeight="1" x14ac:dyDescent="0.25">
      <c r="A305" s="17" t="s">
        <v>30</v>
      </c>
      <c r="B305" s="6"/>
      <c r="C305" s="14" t="s">
        <v>46</v>
      </c>
      <c r="D305" s="14" t="s">
        <v>46</v>
      </c>
      <c r="E305" s="14" t="s">
        <v>46</v>
      </c>
      <c r="F305" s="14" t="s">
        <v>46</v>
      </c>
      <c r="G305" s="14" t="s">
        <v>46</v>
      </c>
      <c r="H305" s="16">
        <f>SUM(H306:H312)</f>
        <v>18553.03</v>
      </c>
      <c r="I305" s="16">
        <f t="shared" ref="I305:O305" si="41">SUM(I306:I312)</f>
        <v>16846.419899999997</v>
      </c>
      <c r="J305" s="34">
        <f t="shared" si="41"/>
        <v>1251</v>
      </c>
      <c r="K305" s="16">
        <f t="shared" si="41"/>
        <v>117268193.43999998</v>
      </c>
      <c r="L305" s="16">
        <f t="shared" si="41"/>
        <v>0</v>
      </c>
      <c r="M305" s="16">
        <f t="shared" si="41"/>
        <v>20632921.969999999</v>
      </c>
      <c r="N305" s="16">
        <f t="shared" si="41"/>
        <v>0</v>
      </c>
      <c r="O305" s="16">
        <f t="shared" si="41"/>
        <v>96635271.469999984</v>
      </c>
      <c r="P305" s="16">
        <f t="shared" si="32"/>
        <v>6961.0157016209714</v>
      </c>
      <c r="Q305" s="16">
        <f>MAX(Q306:Q312)</f>
        <v>16769.14</v>
      </c>
      <c r="R305" s="14" t="s">
        <v>46</v>
      </c>
    </row>
    <row r="306" spans="1:18" ht="24.95" customHeight="1" x14ac:dyDescent="0.25">
      <c r="A306" s="4">
        <v>276</v>
      </c>
      <c r="B306" s="6" t="s">
        <v>106</v>
      </c>
      <c r="C306" s="1">
        <v>1965</v>
      </c>
      <c r="D306" s="1">
        <v>2019</v>
      </c>
      <c r="E306" s="42" t="s">
        <v>72</v>
      </c>
      <c r="F306" s="1">
        <v>3</v>
      </c>
      <c r="G306" s="1">
        <v>2</v>
      </c>
      <c r="H306" s="12">
        <v>1630.53</v>
      </c>
      <c r="I306" s="12">
        <v>1478.8</v>
      </c>
      <c r="J306" s="13">
        <v>139</v>
      </c>
      <c r="K306" s="12">
        <f>'прил 2'!C306</f>
        <v>9198624.1600000001</v>
      </c>
      <c r="L306" s="12">
        <v>0</v>
      </c>
      <c r="M306" s="12">
        <v>0</v>
      </c>
      <c r="N306" s="12">
        <v>0</v>
      </c>
      <c r="O306" s="12">
        <f t="shared" ref="O306:O312" si="42">K306-L306-M306-N306</f>
        <v>9198624.1600000001</v>
      </c>
      <c r="P306" s="12">
        <f t="shared" si="32"/>
        <v>6220.3301054909389</v>
      </c>
      <c r="Q306" s="12">
        <v>15641.14</v>
      </c>
      <c r="R306" s="35" t="s">
        <v>76</v>
      </c>
    </row>
    <row r="307" spans="1:18" ht="24.95" customHeight="1" x14ac:dyDescent="0.25">
      <c r="A307" s="4">
        <v>277</v>
      </c>
      <c r="B307" s="6" t="s">
        <v>107</v>
      </c>
      <c r="C307" s="1">
        <v>1969</v>
      </c>
      <c r="D307" s="1">
        <v>2019</v>
      </c>
      <c r="E307" s="42" t="s">
        <v>72</v>
      </c>
      <c r="F307" s="1">
        <v>5</v>
      </c>
      <c r="G307" s="1">
        <v>3</v>
      </c>
      <c r="H307" s="12">
        <v>2527.5</v>
      </c>
      <c r="I307" s="12">
        <v>2514.1</v>
      </c>
      <c r="J307" s="13">
        <v>257</v>
      </c>
      <c r="K307" s="12">
        <f>'прил 2'!C307</f>
        <v>6309462.1299999999</v>
      </c>
      <c r="L307" s="12">
        <v>0</v>
      </c>
      <c r="M307" s="12">
        <v>0</v>
      </c>
      <c r="N307" s="12">
        <v>0</v>
      </c>
      <c r="O307" s="12">
        <f t="shared" si="42"/>
        <v>6309462.1299999999</v>
      </c>
      <c r="P307" s="12">
        <f t="shared" si="32"/>
        <v>2509.6305357782107</v>
      </c>
      <c r="Q307" s="12">
        <v>8333.14</v>
      </c>
      <c r="R307" s="35" t="s">
        <v>76</v>
      </c>
    </row>
    <row r="308" spans="1:18" ht="24.95" customHeight="1" x14ac:dyDescent="0.25">
      <c r="A308" s="4">
        <v>278</v>
      </c>
      <c r="B308" s="6" t="s">
        <v>108</v>
      </c>
      <c r="C308" s="1">
        <v>1973</v>
      </c>
      <c r="D308" s="1"/>
      <c r="E308" s="42" t="s">
        <v>72</v>
      </c>
      <c r="F308" s="1">
        <v>2</v>
      </c>
      <c r="G308" s="1">
        <v>1</v>
      </c>
      <c r="H308" s="12">
        <v>408.4</v>
      </c>
      <c r="I308" s="12">
        <v>337.8</v>
      </c>
      <c r="J308" s="13">
        <v>25</v>
      </c>
      <c r="K308" s="12">
        <f>'прил 2'!C308</f>
        <v>2640711.37</v>
      </c>
      <c r="L308" s="12">
        <v>0</v>
      </c>
      <c r="M308" s="12">
        <v>0</v>
      </c>
      <c r="N308" s="12">
        <v>0</v>
      </c>
      <c r="O308" s="12">
        <f t="shared" si="42"/>
        <v>2640711.37</v>
      </c>
      <c r="P308" s="12">
        <f t="shared" si="32"/>
        <v>7817.3812018946119</v>
      </c>
      <c r="Q308" s="12">
        <v>15567.03</v>
      </c>
      <c r="R308" s="35" t="s">
        <v>76</v>
      </c>
    </row>
    <row r="309" spans="1:18" ht="24.95" customHeight="1" x14ac:dyDescent="0.25">
      <c r="A309" s="4">
        <v>279</v>
      </c>
      <c r="B309" s="6" t="s">
        <v>109</v>
      </c>
      <c r="C309" s="1">
        <v>1985</v>
      </c>
      <c r="D309" s="1">
        <v>2009</v>
      </c>
      <c r="E309" s="1" t="s">
        <v>73</v>
      </c>
      <c r="F309" s="1">
        <v>5</v>
      </c>
      <c r="G309" s="1">
        <v>3</v>
      </c>
      <c r="H309" s="12">
        <v>3502.4</v>
      </c>
      <c r="I309" s="12">
        <v>3184.01</v>
      </c>
      <c r="J309" s="13">
        <v>218</v>
      </c>
      <c r="K309" s="12">
        <f>'прил 2'!C309</f>
        <v>19274964.939999998</v>
      </c>
      <c r="L309" s="12">
        <v>0</v>
      </c>
      <c r="M309" s="12">
        <v>0</v>
      </c>
      <c r="N309" s="12">
        <v>0</v>
      </c>
      <c r="O309" s="12">
        <f t="shared" si="42"/>
        <v>19274964.939999998</v>
      </c>
      <c r="P309" s="12">
        <f t="shared" si="32"/>
        <v>6053.6760060426932</v>
      </c>
      <c r="Q309" s="12">
        <v>8291.0400000000009</v>
      </c>
      <c r="R309" s="35" t="s">
        <v>76</v>
      </c>
    </row>
    <row r="310" spans="1:18" ht="24.95" customHeight="1" x14ac:dyDescent="0.25">
      <c r="A310" s="4">
        <v>280</v>
      </c>
      <c r="B310" s="6" t="s">
        <v>110</v>
      </c>
      <c r="C310" s="1">
        <v>1989</v>
      </c>
      <c r="D310" s="1">
        <v>2009</v>
      </c>
      <c r="E310" s="1" t="s">
        <v>73</v>
      </c>
      <c r="F310" s="1">
        <v>5</v>
      </c>
      <c r="G310" s="1">
        <v>3</v>
      </c>
      <c r="H310" s="12">
        <v>3211.2</v>
      </c>
      <c r="I310" s="12">
        <v>3093.91</v>
      </c>
      <c r="J310" s="13">
        <v>338</v>
      </c>
      <c r="K310" s="12">
        <f>'прил 2'!C310</f>
        <v>19198162.590000004</v>
      </c>
      <c r="L310" s="12">
        <v>0</v>
      </c>
      <c r="M310" s="12">
        <v>0</v>
      </c>
      <c r="N310" s="12">
        <v>0</v>
      </c>
      <c r="O310" s="12">
        <f t="shared" si="42"/>
        <v>19198162.590000004</v>
      </c>
      <c r="P310" s="12">
        <f t="shared" si="32"/>
        <v>6205.1457831675789</v>
      </c>
      <c r="Q310" s="12">
        <v>8291.0400000000009</v>
      </c>
      <c r="R310" s="35" t="s">
        <v>76</v>
      </c>
    </row>
    <row r="311" spans="1:18" ht="24.95" customHeight="1" x14ac:dyDescent="0.25">
      <c r="A311" s="4">
        <v>281</v>
      </c>
      <c r="B311" s="6" t="s">
        <v>111</v>
      </c>
      <c r="C311" s="1">
        <v>1982</v>
      </c>
      <c r="D311" s="1"/>
      <c r="E311" s="42" t="s">
        <v>72</v>
      </c>
      <c r="F311" s="1">
        <v>2</v>
      </c>
      <c r="G311" s="1">
        <v>1</v>
      </c>
      <c r="H311" s="12">
        <v>401</v>
      </c>
      <c r="I311" s="12">
        <v>350.59989999999999</v>
      </c>
      <c r="J311" s="13">
        <v>43</v>
      </c>
      <c r="K311" s="12">
        <f>'прил 2'!C311</f>
        <v>2440844.5099999998</v>
      </c>
      <c r="L311" s="12">
        <v>0</v>
      </c>
      <c r="M311" s="12">
        <v>0</v>
      </c>
      <c r="N311" s="12">
        <v>0</v>
      </c>
      <c r="O311" s="12">
        <f t="shared" si="42"/>
        <v>2440844.5099999998</v>
      </c>
      <c r="P311" s="12">
        <f t="shared" si="32"/>
        <v>6961.9087455529789</v>
      </c>
      <c r="Q311" s="12">
        <v>15567.03</v>
      </c>
      <c r="R311" s="35" t="s">
        <v>76</v>
      </c>
    </row>
    <row r="312" spans="1:18" ht="24.95" customHeight="1" x14ac:dyDescent="0.25">
      <c r="A312" s="4">
        <v>282</v>
      </c>
      <c r="B312" s="6" t="s">
        <v>112</v>
      </c>
      <c r="C312" s="1">
        <v>2003</v>
      </c>
      <c r="D312" s="1"/>
      <c r="E312" s="42" t="s">
        <v>72</v>
      </c>
      <c r="F312" s="1">
        <v>5</v>
      </c>
      <c r="G312" s="1">
        <v>4</v>
      </c>
      <c r="H312" s="12">
        <v>6872</v>
      </c>
      <c r="I312" s="12">
        <v>5887.2</v>
      </c>
      <c r="J312" s="13">
        <v>231</v>
      </c>
      <c r="K312" s="12">
        <f>'прил 2'!C312</f>
        <v>58205423.739999987</v>
      </c>
      <c r="L312" s="12">
        <v>0</v>
      </c>
      <c r="M312" s="12">
        <v>20632921.969999999</v>
      </c>
      <c r="N312" s="12">
        <v>0</v>
      </c>
      <c r="O312" s="12">
        <f t="shared" si="42"/>
        <v>37572501.769999988</v>
      </c>
      <c r="P312" s="12">
        <f t="shared" si="32"/>
        <v>9886.7753329256666</v>
      </c>
      <c r="Q312" s="12">
        <v>16769.14</v>
      </c>
      <c r="R312" s="35" t="s">
        <v>76</v>
      </c>
    </row>
  </sheetData>
  <mergeCells count="22">
    <mergeCell ref="Q4:R4"/>
    <mergeCell ref="Q5:Q7"/>
    <mergeCell ref="B5:B8"/>
    <mergeCell ref="C5:D5"/>
    <mergeCell ref="E5:E8"/>
    <mergeCell ref="F5:F8"/>
    <mergeCell ref="B3:R3"/>
    <mergeCell ref="B1:R1"/>
    <mergeCell ref="B2:R2"/>
    <mergeCell ref="A10:R10"/>
    <mergeCell ref="G5:G8"/>
    <mergeCell ref="A5:A8"/>
    <mergeCell ref="R5:R8"/>
    <mergeCell ref="C6:C8"/>
    <mergeCell ref="D6:D8"/>
    <mergeCell ref="K6:K7"/>
    <mergeCell ref="L6:O6"/>
    <mergeCell ref="H5:H7"/>
    <mergeCell ref="I5:I7"/>
    <mergeCell ref="J5:J7"/>
    <mergeCell ref="K5:O5"/>
    <mergeCell ref="P5:P7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0" firstPageNumber="2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25"/>
  <sheetViews>
    <sheetView view="pageBreakPreview" zoomScale="85" zoomScaleNormal="115" zoomScaleSheetLayoutView="85" workbookViewId="0">
      <pane ySplit="8" topLeftCell="A9" activePane="bottomLeft" state="frozen"/>
      <selection pane="bottomLeft" activeCell="M6" sqref="M6:M7"/>
    </sheetView>
  </sheetViews>
  <sheetFormatPr defaultColWidth="9.140625" defaultRowHeight="12.75" x14ac:dyDescent="0.2"/>
  <cols>
    <col min="1" max="1" width="9" style="2" customWidth="1"/>
    <col min="2" max="2" width="50" style="2" customWidth="1"/>
    <col min="3" max="3" width="21.85546875" style="2" customWidth="1"/>
    <col min="4" max="4" width="18.42578125" style="2" customWidth="1"/>
    <col min="5" max="5" width="17" style="2" customWidth="1"/>
    <col min="6" max="6" width="16.85546875" style="2" customWidth="1"/>
    <col min="7" max="7" width="15.85546875" style="2" customWidth="1"/>
    <col min="8" max="8" width="16.140625" style="2" customWidth="1"/>
    <col min="9" max="9" width="15.42578125" style="2" customWidth="1"/>
    <col min="10" max="10" width="9.42578125" style="2" bestFit="1" customWidth="1"/>
    <col min="11" max="12" width="16.42578125" style="2" customWidth="1"/>
    <col min="13" max="13" width="16.28515625" style="2" customWidth="1"/>
    <col min="14" max="14" width="16" style="2" customWidth="1"/>
    <col min="15" max="15" width="17.140625" style="2" customWidth="1"/>
    <col min="16" max="16" width="14.5703125" style="2" customWidth="1"/>
    <col min="17" max="17" width="26.42578125" style="2" customWidth="1"/>
    <col min="18" max="18" width="15.85546875" style="2" customWidth="1"/>
    <col min="19" max="19" width="17.28515625" style="2" customWidth="1"/>
    <col min="20" max="20" width="15.140625" style="2" customWidth="1"/>
    <col min="21" max="16384" width="9.140625" style="2"/>
  </cols>
  <sheetData>
    <row r="1" spans="1:20" s="54" customFormat="1" ht="26.25" x14ac:dyDescent="0.4">
      <c r="A1" s="9"/>
      <c r="B1" s="49"/>
      <c r="C1" s="50"/>
      <c r="D1" s="51"/>
      <c r="E1" s="51"/>
      <c r="F1" s="51"/>
      <c r="G1" s="51"/>
      <c r="H1" s="51"/>
      <c r="I1" s="51"/>
      <c r="J1" s="52"/>
      <c r="K1" s="51"/>
      <c r="L1" s="51"/>
      <c r="M1" s="51"/>
      <c r="N1" s="51"/>
      <c r="O1" s="51"/>
      <c r="P1" s="53"/>
      <c r="Q1" s="53"/>
      <c r="R1" s="53"/>
      <c r="S1" s="53"/>
      <c r="T1" s="53"/>
    </row>
    <row r="2" spans="1:20" s="54" customFormat="1" ht="26.25" x14ac:dyDescent="0.25">
      <c r="A2" s="88" t="s">
        <v>363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s="54" customFormat="1" ht="26.25" x14ac:dyDescent="0.25">
      <c r="A3" s="88" t="s">
        <v>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1:20" s="54" customFormat="1" ht="27" customHeight="1" x14ac:dyDescent="0.35">
      <c r="A4" s="55"/>
      <c r="B4" s="56"/>
      <c r="C4" s="57"/>
      <c r="D4" s="58"/>
      <c r="E4" s="58"/>
      <c r="F4" s="58"/>
      <c r="G4" s="58"/>
      <c r="H4" s="58"/>
      <c r="I4" s="58"/>
      <c r="J4" s="59"/>
      <c r="K4" s="58"/>
      <c r="L4" s="58"/>
      <c r="M4" s="58"/>
      <c r="N4" s="58"/>
      <c r="O4" s="58"/>
      <c r="P4" s="58"/>
      <c r="Q4" s="58"/>
      <c r="R4" s="58"/>
      <c r="S4" s="92" t="s">
        <v>44</v>
      </c>
      <c r="T4" s="92"/>
    </row>
    <row r="5" spans="1:20" s="10" customFormat="1" ht="19.5" customHeight="1" x14ac:dyDescent="0.25">
      <c r="A5" s="84" t="s">
        <v>0</v>
      </c>
      <c r="B5" s="84" t="s">
        <v>15</v>
      </c>
      <c r="C5" s="85" t="s">
        <v>34</v>
      </c>
      <c r="D5" s="85" t="s">
        <v>35</v>
      </c>
      <c r="E5" s="85"/>
      <c r="F5" s="85"/>
      <c r="G5" s="85"/>
      <c r="H5" s="85"/>
      <c r="I5" s="85"/>
      <c r="J5" s="86"/>
      <c r="K5" s="85"/>
      <c r="L5" s="85"/>
      <c r="M5" s="85"/>
      <c r="N5" s="85"/>
      <c r="O5" s="85"/>
      <c r="P5" s="85" t="s">
        <v>40</v>
      </c>
      <c r="Q5" s="85"/>
      <c r="R5" s="85"/>
      <c r="S5" s="85"/>
      <c r="T5" s="85"/>
    </row>
    <row r="6" spans="1:20" ht="15.75" customHeight="1" x14ac:dyDescent="0.2">
      <c r="A6" s="84"/>
      <c r="B6" s="84"/>
      <c r="C6" s="85"/>
      <c r="D6" s="87" t="s">
        <v>36</v>
      </c>
      <c r="E6" s="87"/>
      <c r="F6" s="87"/>
      <c r="G6" s="87"/>
      <c r="H6" s="87"/>
      <c r="I6" s="87"/>
      <c r="J6" s="86" t="s">
        <v>37</v>
      </c>
      <c r="K6" s="86"/>
      <c r="L6" s="85" t="s">
        <v>5</v>
      </c>
      <c r="M6" s="85" t="s">
        <v>13</v>
      </c>
      <c r="N6" s="85" t="s">
        <v>4</v>
      </c>
      <c r="O6" s="85" t="s">
        <v>14</v>
      </c>
      <c r="P6" s="85" t="s">
        <v>49</v>
      </c>
      <c r="Q6" s="89" t="s">
        <v>41</v>
      </c>
      <c r="R6" s="85" t="s">
        <v>42</v>
      </c>
      <c r="S6" s="90" t="s">
        <v>43</v>
      </c>
      <c r="T6" s="90" t="s">
        <v>48</v>
      </c>
    </row>
    <row r="7" spans="1:20" ht="226.5" customHeight="1" x14ac:dyDescent="0.2">
      <c r="A7" s="84"/>
      <c r="B7" s="84"/>
      <c r="C7" s="85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86"/>
      <c r="K7" s="86"/>
      <c r="L7" s="85"/>
      <c r="M7" s="85"/>
      <c r="N7" s="85"/>
      <c r="O7" s="85"/>
      <c r="P7" s="85"/>
      <c r="Q7" s="89"/>
      <c r="R7" s="85"/>
      <c r="S7" s="91"/>
      <c r="T7" s="91"/>
    </row>
    <row r="8" spans="1:20" x14ac:dyDescent="0.2">
      <c r="A8" s="84"/>
      <c r="B8" s="84"/>
      <c r="C8" s="44" t="s">
        <v>38</v>
      </c>
      <c r="D8" s="45" t="s">
        <v>38</v>
      </c>
      <c r="E8" s="45" t="s">
        <v>38</v>
      </c>
      <c r="F8" s="45" t="s">
        <v>38</v>
      </c>
      <c r="G8" s="45" t="s">
        <v>38</v>
      </c>
      <c r="H8" s="45" t="s">
        <v>38</v>
      </c>
      <c r="I8" s="45" t="s">
        <v>38</v>
      </c>
      <c r="J8" s="18" t="s">
        <v>39</v>
      </c>
      <c r="K8" s="45" t="s">
        <v>38</v>
      </c>
      <c r="L8" s="45" t="s">
        <v>38</v>
      </c>
      <c r="M8" s="45" t="s">
        <v>38</v>
      </c>
      <c r="N8" s="45" t="s">
        <v>38</v>
      </c>
      <c r="O8" s="45" t="s">
        <v>38</v>
      </c>
      <c r="P8" s="19" t="s">
        <v>38</v>
      </c>
      <c r="Q8" s="19" t="s">
        <v>38</v>
      </c>
      <c r="R8" s="19" t="s">
        <v>38</v>
      </c>
      <c r="S8" s="45"/>
      <c r="T8" s="45"/>
    </row>
    <row r="9" spans="1:20" x14ac:dyDescent="0.2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2">
        <v>10</v>
      </c>
      <c r="K9" s="21">
        <v>11</v>
      </c>
      <c r="L9" s="21">
        <v>12</v>
      </c>
      <c r="M9" s="21">
        <v>13</v>
      </c>
      <c r="N9" s="21">
        <v>14</v>
      </c>
      <c r="O9" s="21">
        <v>15</v>
      </c>
      <c r="P9" s="21">
        <v>16</v>
      </c>
      <c r="Q9" s="21">
        <v>17</v>
      </c>
      <c r="R9" s="21">
        <v>18</v>
      </c>
      <c r="S9" s="21">
        <v>19</v>
      </c>
      <c r="T9" s="21">
        <v>20</v>
      </c>
    </row>
    <row r="10" spans="1:20" s="15" customFormat="1" ht="24.95" customHeight="1" x14ac:dyDescent="0.2">
      <c r="A10" s="83" t="s">
        <v>47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s="15" customFormat="1" ht="24.95" customHeight="1" x14ac:dyDescent="0.2">
      <c r="A11" s="43" t="s">
        <v>31</v>
      </c>
      <c r="B11" s="43"/>
      <c r="C11" s="5">
        <f>C12+C24+C32+C38+C42+C48+C67+C70+C74+C78+C81+C90+C92+C292+C294+C296+C299+C303+C305</f>
        <v>4652762769.7799997</v>
      </c>
      <c r="D11" s="5">
        <f t="shared" ref="D11:T11" si="0">D12+D24+D32+D38+D42+D48+D67+D70+D74+D78+D81+D90+D92+D292+D294+D296+D299+D303+D305</f>
        <v>761093801.676</v>
      </c>
      <c r="E11" s="5">
        <f t="shared" si="0"/>
        <v>102946045.86800002</v>
      </c>
      <c r="F11" s="5">
        <f t="shared" si="0"/>
        <v>141822693.296</v>
      </c>
      <c r="G11" s="5">
        <f t="shared" si="0"/>
        <v>318320820.00599998</v>
      </c>
      <c r="H11" s="5">
        <f t="shared" si="0"/>
        <v>283011615.44599998</v>
      </c>
      <c r="I11" s="5">
        <f t="shared" si="0"/>
        <v>81978292.75</v>
      </c>
      <c r="J11" s="65">
        <f t="shared" si="0"/>
        <v>161</v>
      </c>
      <c r="K11" s="5">
        <f t="shared" si="0"/>
        <v>512633026.82000005</v>
      </c>
      <c r="L11" s="5">
        <f t="shared" si="0"/>
        <v>1016320106.6140002</v>
      </c>
      <c r="M11" s="5">
        <f t="shared" si="0"/>
        <v>28777802.368000004</v>
      </c>
      <c r="N11" s="5">
        <f t="shared" si="0"/>
        <v>1269581719.0360003</v>
      </c>
      <c r="O11" s="5">
        <f t="shared" si="0"/>
        <v>60403774.180000007</v>
      </c>
      <c r="P11" s="5">
        <f t="shared" si="0"/>
        <v>0</v>
      </c>
      <c r="Q11" s="5">
        <f t="shared" si="0"/>
        <v>37573065.420000002</v>
      </c>
      <c r="R11" s="5">
        <f t="shared" si="0"/>
        <v>38300006.299999997</v>
      </c>
      <c r="S11" s="5">
        <f t="shared" si="0"/>
        <v>0</v>
      </c>
      <c r="T11" s="5">
        <f t="shared" si="0"/>
        <v>0</v>
      </c>
    </row>
    <row r="12" spans="1:20" s="15" customFormat="1" ht="24.95" customHeight="1" x14ac:dyDescent="0.2">
      <c r="A12" s="61" t="s">
        <v>16</v>
      </c>
      <c r="B12" s="43"/>
      <c r="C12" s="5">
        <f>SUM(C13:C23)</f>
        <v>115601526.52000001</v>
      </c>
      <c r="D12" s="5">
        <f t="shared" ref="D12:T12" si="1">SUM(D13:D23)</f>
        <v>13841615.210000001</v>
      </c>
      <c r="E12" s="5">
        <f t="shared" si="1"/>
        <v>468612.85</v>
      </c>
      <c r="F12" s="5">
        <f t="shared" si="1"/>
        <v>0</v>
      </c>
      <c r="G12" s="5">
        <f t="shared" si="1"/>
        <v>1742761.14</v>
      </c>
      <c r="H12" s="5">
        <f t="shared" si="1"/>
        <v>0</v>
      </c>
      <c r="I12" s="5">
        <f t="shared" si="1"/>
        <v>0</v>
      </c>
      <c r="J12" s="65">
        <f t="shared" si="1"/>
        <v>11</v>
      </c>
      <c r="K12" s="5">
        <f t="shared" si="1"/>
        <v>31507368.300000001</v>
      </c>
      <c r="L12" s="5">
        <f t="shared" si="1"/>
        <v>61382276.049999997</v>
      </c>
      <c r="M12" s="5">
        <f t="shared" si="1"/>
        <v>0</v>
      </c>
      <c r="N12" s="5">
        <f t="shared" si="1"/>
        <v>4472419.43</v>
      </c>
      <c r="O12" s="5">
        <f t="shared" si="1"/>
        <v>0</v>
      </c>
      <c r="P12" s="5">
        <f t="shared" si="1"/>
        <v>0</v>
      </c>
      <c r="Q12" s="5">
        <f t="shared" si="1"/>
        <v>870460.05</v>
      </c>
      <c r="R12" s="5">
        <f t="shared" si="1"/>
        <v>1316013.49</v>
      </c>
      <c r="S12" s="5">
        <f t="shared" si="1"/>
        <v>0</v>
      </c>
      <c r="T12" s="5">
        <f t="shared" si="1"/>
        <v>0</v>
      </c>
    </row>
    <row r="13" spans="1:20" s="15" customFormat="1" ht="24.95" customHeight="1" x14ac:dyDescent="0.2">
      <c r="A13" s="4">
        <v>1</v>
      </c>
      <c r="B13" s="46" t="s">
        <v>113</v>
      </c>
      <c r="C13" s="3">
        <f t="shared" ref="C13:C23" si="2">D13+E13+F13+G13+H13+I13+K13+L13+M13+N13+O13+P13+Q13+R13+S13+T13</f>
        <v>4382551.830000001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23">
        <v>0</v>
      </c>
      <c r="K13" s="3">
        <v>0</v>
      </c>
      <c r="L13" s="3">
        <v>4218984.99</v>
      </c>
      <c r="M13" s="3">
        <v>0</v>
      </c>
      <c r="N13" s="3">
        <v>0</v>
      </c>
      <c r="O13" s="3">
        <v>0</v>
      </c>
      <c r="P13" s="3">
        <v>0</v>
      </c>
      <c r="Q13" s="3">
        <v>88700.69</v>
      </c>
      <c r="R13" s="3">
        <v>74866.149999999994</v>
      </c>
      <c r="S13" s="3">
        <v>0</v>
      </c>
      <c r="T13" s="3">
        <v>0</v>
      </c>
    </row>
    <row r="14" spans="1:20" ht="24.95" customHeight="1" x14ac:dyDescent="0.2">
      <c r="A14" s="4">
        <v>2</v>
      </c>
      <c r="B14" s="46" t="s">
        <v>114</v>
      </c>
      <c r="C14" s="3">
        <f t="shared" si="2"/>
        <v>17578623.57</v>
      </c>
      <c r="D14" s="3">
        <v>6200905.5999999996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23">
        <v>0</v>
      </c>
      <c r="K14" s="3">
        <v>0</v>
      </c>
      <c r="L14" s="3">
        <v>10896406.4</v>
      </c>
      <c r="M14" s="3">
        <v>0</v>
      </c>
      <c r="N14" s="3">
        <v>0</v>
      </c>
      <c r="O14" s="3">
        <v>0</v>
      </c>
      <c r="P14" s="3">
        <v>0</v>
      </c>
      <c r="Q14" s="3">
        <v>177919.39</v>
      </c>
      <c r="R14" s="3">
        <v>303392.18</v>
      </c>
      <c r="S14" s="3">
        <v>0</v>
      </c>
      <c r="T14" s="3">
        <v>0</v>
      </c>
    </row>
    <row r="15" spans="1:20" ht="24.95" customHeight="1" x14ac:dyDescent="0.2">
      <c r="A15" s="4">
        <v>3</v>
      </c>
      <c r="B15" s="46" t="s">
        <v>115</v>
      </c>
      <c r="C15" s="3">
        <f t="shared" si="2"/>
        <v>9606740.25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23">
        <v>0</v>
      </c>
      <c r="K15" s="3">
        <v>0</v>
      </c>
      <c r="L15" s="3">
        <v>9233965.5099999998</v>
      </c>
      <c r="M15" s="3">
        <v>0</v>
      </c>
      <c r="N15" s="3">
        <v>0</v>
      </c>
      <c r="O15" s="3">
        <v>0</v>
      </c>
      <c r="P15" s="3">
        <v>0</v>
      </c>
      <c r="Q15" s="3">
        <v>129707.96</v>
      </c>
      <c r="R15" s="3">
        <v>243066.78</v>
      </c>
      <c r="S15" s="3">
        <v>0</v>
      </c>
      <c r="T15" s="3">
        <v>0</v>
      </c>
    </row>
    <row r="16" spans="1:20" ht="24.95" customHeight="1" x14ac:dyDescent="0.2">
      <c r="A16" s="4">
        <v>4</v>
      </c>
      <c r="B16" s="46" t="s">
        <v>78</v>
      </c>
      <c r="C16" s="3">
        <f t="shared" si="2"/>
        <v>4775831.92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23">
        <v>0</v>
      </c>
      <c r="K16" s="3">
        <v>0</v>
      </c>
      <c r="L16" s="3">
        <v>0</v>
      </c>
      <c r="M16" s="3">
        <v>0</v>
      </c>
      <c r="N16" s="3">
        <v>4472419.43</v>
      </c>
      <c r="O16" s="3">
        <v>0</v>
      </c>
      <c r="P16" s="3">
        <v>0</v>
      </c>
      <c r="Q16" s="3">
        <v>202270</v>
      </c>
      <c r="R16" s="3">
        <v>101142.49</v>
      </c>
      <c r="S16" s="3">
        <v>0</v>
      </c>
      <c r="T16" s="3">
        <v>0</v>
      </c>
    </row>
    <row r="17" spans="1:20" ht="24.95" customHeight="1" x14ac:dyDescent="0.2">
      <c r="A17" s="4">
        <v>5</v>
      </c>
      <c r="B17" s="46" t="s">
        <v>116</v>
      </c>
      <c r="C17" s="3">
        <f t="shared" si="2"/>
        <v>4883466.5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23">
        <v>2</v>
      </c>
      <c r="K17" s="3">
        <v>4883466.5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 ht="24.95" customHeight="1" x14ac:dyDescent="0.2">
      <c r="A18" s="4">
        <v>6</v>
      </c>
      <c r="B18" s="46" t="s">
        <v>117</v>
      </c>
      <c r="C18" s="3">
        <f t="shared" si="2"/>
        <v>11152068.5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23">
        <v>4</v>
      </c>
      <c r="K18" s="3">
        <v>11152068.5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 ht="24.95" customHeight="1" x14ac:dyDescent="0.2">
      <c r="A19" s="4">
        <v>7</v>
      </c>
      <c r="B19" s="46" t="s">
        <v>118</v>
      </c>
      <c r="C19" s="3">
        <f t="shared" si="2"/>
        <v>5753401.6399999997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23">
        <v>2</v>
      </c>
      <c r="K19" s="3">
        <v>5703421.6399999997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49980</v>
      </c>
      <c r="R19" s="3">
        <v>0</v>
      </c>
      <c r="S19" s="3">
        <v>0</v>
      </c>
      <c r="T19" s="3">
        <v>0</v>
      </c>
    </row>
    <row r="20" spans="1:20" ht="24.95" customHeight="1" x14ac:dyDescent="0.2">
      <c r="A20" s="4">
        <v>8</v>
      </c>
      <c r="B20" s="46" t="s">
        <v>119</v>
      </c>
      <c r="C20" s="3">
        <f t="shared" si="2"/>
        <v>9843381.6600000001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23">
        <v>3</v>
      </c>
      <c r="K20" s="3">
        <v>9768411.6600000001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74970</v>
      </c>
      <c r="R20" s="3">
        <v>0</v>
      </c>
      <c r="S20" s="3">
        <v>0</v>
      </c>
      <c r="T20" s="3">
        <v>0</v>
      </c>
    </row>
    <row r="21" spans="1:20" ht="24.95" customHeight="1" x14ac:dyDescent="0.2">
      <c r="A21" s="4">
        <v>9</v>
      </c>
      <c r="B21" s="46" t="s">
        <v>77</v>
      </c>
      <c r="C21" s="3">
        <f t="shared" si="2"/>
        <v>10162607.49</v>
      </c>
      <c r="D21" s="3">
        <v>7640709.6100000003</v>
      </c>
      <c r="E21" s="3">
        <v>468612.85</v>
      </c>
      <c r="F21" s="3">
        <v>0</v>
      </c>
      <c r="G21" s="3">
        <v>1742761.14</v>
      </c>
      <c r="H21" s="3">
        <v>0</v>
      </c>
      <c r="I21" s="3">
        <v>0</v>
      </c>
      <c r="J21" s="2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310523.89</v>
      </c>
      <c r="S21" s="3">
        <v>0</v>
      </c>
      <c r="T21" s="3">
        <v>0</v>
      </c>
    </row>
    <row r="22" spans="1:20" ht="24.95" customHeight="1" x14ac:dyDescent="0.2">
      <c r="A22" s="4">
        <v>10</v>
      </c>
      <c r="B22" s="6" t="s">
        <v>326</v>
      </c>
      <c r="C22" s="3">
        <f t="shared" si="2"/>
        <v>16991625.98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23">
        <v>0</v>
      </c>
      <c r="K22" s="3">
        <v>0</v>
      </c>
      <c r="L22" s="3">
        <v>16648365.710000001</v>
      </c>
      <c r="M22" s="3">
        <v>0</v>
      </c>
      <c r="N22" s="3">
        <v>0</v>
      </c>
      <c r="O22" s="3">
        <v>0</v>
      </c>
      <c r="P22" s="3">
        <v>0</v>
      </c>
      <c r="Q22" s="3">
        <v>60238.27</v>
      </c>
      <c r="R22" s="3">
        <v>283022</v>
      </c>
      <c r="S22" s="3">
        <v>0</v>
      </c>
      <c r="T22" s="3">
        <v>0</v>
      </c>
    </row>
    <row r="23" spans="1:20" ht="24.95" customHeight="1" x14ac:dyDescent="0.2">
      <c r="A23" s="4">
        <v>11</v>
      </c>
      <c r="B23" s="6" t="s">
        <v>325</v>
      </c>
      <c r="C23" s="3">
        <f t="shared" si="2"/>
        <v>20471227.18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23">
        <v>0</v>
      </c>
      <c r="K23" s="3">
        <v>0</v>
      </c>
      <c r="L23" s="3">
        <v>20384553.440000001</v>
      </c>
      <c r="M23" s="3">
        <v>0</v>
      </c>
      <c r="N23" s="3">
        <v>0</v>
      </c>
      <c r="O23" s="3">
        <v>0</v>
      </c>
      <c r="P23" s="3">
        <v>0</v>
      </c>
      <c r="Q23" s="3">
        <v>86673.74</v>
      </c>
      <c r="R23" s="3">
        <v>0</v>
      </c>
      <c r="S23" s="3">
        <v>0</v>
      </c>
      <c r="T23" s="3">
        <v>0</v>
      </c>
    </row>
    <row r="24" spans="1:20" ht="24.95" customHeight="1" x14ac:dyDescent="0.2">
      <c r="A24" s="60" t="s">
        <v>17</v>
      </c>
      <c r="B24" s="6"/>
      <c r="C24" s="5">
        <f>SUM(C25:C31)</f>
        <v>69579782.109999999</v>
      </c>
      <c r="D24" s="5">
        <f t="shared" ref="D24:T24" si="3">SUM(D25:D31)</f>
        <v>21302995.280000001</v>
      </c>
      <c r="E24" s="5">
        <f t="shared" si="3"/>
        <v>1471393.79</v>
      </c>
      <c r="F24" s="5">
        <f t="shared" si="3"/>
        <v>2361218.6</v>
      </c>
      <c r="G24" s="5">
        <f t="shared" si="3"/>
        <v>3201524.33</v>
      </c>
      <c r="H24" s="5">
        <f t="shared" si="3"/>
        <v>2793734.94</v>
      </c>
      <c r="I24" s="5">
        <f t="shared" si="3"/>
        <v>0</v>
      </c>
      <c r="J24" s="65">
        <f t="shared" si="3"/>
        <v>0</v>
      </c>
      <c r="K24" s="5">
        <f t="shared" si="3"/>
        <v>0</v>
      </c>
      <c r="L24" s="5">
        <f t="shared" si="3"/>
        <v>19804788.809999999</v>
      </c>
      <c r="M24" s="5">
        <f t="shared" si="3"/>
        <v>611821.42000000004</v>
      </c>
      <c r="N24" s="5">
        <f t="shared" si="3"/>
        <v>14519940.970000001</v>
      </c>
      <c r="O24" s="5">
        <f t="shared" si="3"/>
        <v>2370410</v>
      </c>
      <c r="P24" s="5">
        <f t="shared" si="3"/>
        <v>0</v>
      </c>
      <c r="Q24" s="5">
        <f t="shared" si="3"/>
        <v>320960</v>
      </c>
      <c r="R24" s="5">
        <f t="shared" si="3"/>
        <v>820993.97000000009</v>
      </c>
      <c r="S24" s="5">
        <f t="shared" si="3"/>
        <v>0</v>
      </c>
      <c r="T24" s="5">
        <f t="shared" si="3"/>
        <v>0</v>
      </c>
    </row>
    <row r="25" spans="1:20" ht="24.95" customHeight="1" x14ac:dyDescent="0.2">
      <c r="A25" s="4">
        <v>12</v>
      </c>
      <c r="B25" s="46" t="s">
        <v>120</v>
      </c>
      <c r="C25" s="3">
        <f t="shared" ref="C25:C31" si="4">D25+E25+F25+G25+H25+I25+K25+L25+M25+N25+O25+P25+Q25+R25+S25+T25</f>
        <v>5067353.5299999993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23">
        <v>0</v>
      </c>
      <c r="K25" s="3">
        <v>0</v>
      </c>
      <c r="L25" s="3">
        <v>4980045.5999999996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87307.93</v>
      </c>
      <c r="S25" s="3">
        <v>0</v>
      </c>
      <c r="T25" s="3">
        <v>0</v>
      </c>
    </row>
    <row r="26" spans="1:20" ht="24.95" customHeight="1" x14ac:dyDescent="0.2">
      <c r="A26" s="4">
        <v>13</v>
      </c>
      <c r="B26" s="46" t="s">
        <v>121</v>
      </c>
      <c r="C26" s="3">
        <f t="shared" si="4"/>
        <v>7300907.4700000007</v>
      </c>
      <c r="D26" s="3">
        <v>7119879.1900000004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2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124460</v>
      </c>
      <c r="R26" s="3">
        <v>56568.28</v>
      </c>
      <c r="S26" s="3">
        <v>0</v>
      </c>
      <c r="T26" s="3">
        <v>0</v>
      </c>
    </row>
    <row r="27" spans="1:20" ht="24.95" customHeight="1" x14ac:dyDescent="0.2">
      <c r="A27" s="4">
        <v>14</v>
      </c>
      <c r="B27" s="46" t="s">
        <v>122</v>
      </c>
      <c r="C27" s="3">
        <f t="shared" si="4"/>
        <v>3839065.2800000003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23">
        <v>0</v>
      </c>
      <c r="K27" s="3">
        <v>0</v>
      </c>
      <c r="L27" s="3">
        <v>0</v>
      </c>
      <c r="M27" s="3">
        <v>0</v>
      </c>
      <c r="N27" s="3">
        <v>3319741.5</v>
      </c>
      <c r="O27" s="3">
        <v>460418.64</v>
      </c>
      <c r="P27" s="3">
        <v>0</v>
      </c>
      <c r="Q27" s="3">
        <v>0</v>
      </c>
      <c r="R27" s="3">
        <v>58905.14</v>
      </c>
      <c r="S27" s="3">
        <v>0</v>
      </c>
      <c r="T27" s="3">
        <v>0</v>
      </c>
    </row>
    <row r="28" spans="1:20" ht="24.95" customHeight="1" x14ac:dyDescent="0.2">
      <c r="A28" s="4">
        <v>15</v>
      </c>
      <c r="B28" s="46" t="s">
        <v>123</v>
      </c>
      <c r="C28" s="3">
        <f t="shared" si="4"/>
        <v>3614690.8600000003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23">
        <v>0</v>
      </c>
      <c r="K28" s="3">
        <v>0</v>
      </c>
      <c r="L28" s="3">
        <v>0</v>
      </c>
      <c r="M28" s="3">
        <v>0</v>
      </c>
      <c r="N28" s="3">
        <v>3036470</v>
      </c>
      <c r="O28" s="3">
        <v>512635.2</v>
      </c>
      <c r="P28" s="3">
        <v>0</v>
      </c>
      <c r="Q28" s="3">
        <v>0</v>
      </c>
      <c r="R28" s="3">
        <v>65585.66</v>
      </c>
      <c r="S28" s="3">
        <v>0</v>
      </c>
      <c r="T28" s="3">
        <v>0</v>
      </c>
    </row>
    <row r="29" spans="1:20" ht="24.95" customHeight="1" x14ac:dyDescent="0.2">
      <c r="A29" s="4">
        <v>16</v>
      </c>
      <c r="B29" s="46" t="s">
        <v>124</v>
      </c>
      <c r="C29" s="3">
        <f t="shared" si="4"/>
        <v>14484869.550000001</v>
      </c>
      <c r="D29" s="3">
        <v>5374261.2199999997</v>
      </c>
      <c r="E29" s="3">
        <v>564540.36</v>
      </c>
      <c r="F29" s="3">
        <v>881107.99</v>
      </c>
      <c r="G29" s="3">
        <v>1174947.6599999999</v>
      </c>
      <c r="H29" s="3">
        <v>1175436.73</v>
      </c>
      <c r="I29" s="3">
        <v>0</v>
      </c>
      <c r="J29" s="23">
        <v>0</v>
      </c>
      <c r="K29" s="3">
        <v>0</v>
      </c>
      <c r="L29" s="3">
        <v>3066175.28</v>
      </c>
      <c r="M29" s="3">
        <v>192335.16</v>
      </c>
      <c r="N29" s="3">
        <v>1580589.66</v>
      </c>
      <c r="O29" s="3">
        <v>327873.36</v>
      </c>
      <c r="P29" s="3">
        <v>0</v>
      </c>
      <c r="Q29" s="3">
        <v>0</v>
      </c>
      <c r="R29" s="3">
        <v>147602.13</v>
      </c>
      <c r="S29" s="3">
        <v>0</v>
      </c>
      <c r="T29" s="3">
        <v>0</v>
      </c>
    </row>
    <row r="30" spans="1:20" ht="24.95" customHeight="1" x14ac:dyDescent="0.2">
      <c r="A30" s="4">
        <v>17</v>
      </c>
      <c r="B30" s="46" t="s">
        <v>125</v>
      </c>
      <c r="C30" s="3">
        <f t="shared" si="4"/>
        <v>26703399.800000001</v>
      </c>
      <c r="D30" s="3">
        <v>8808854.8699999992</v>
      </c>
      <c r="E30" s="3">
        <v>906853.43</v>
      </c>
      <c r="F30" s="3">
        <v>1480110.61</v>
      </c>
      <c r="G30" s="3">
        <v>2026576.67</v>
      </c>
      <c r="H30" s="3">
        <v>1618298.21</v>
      </c>
      <c r="I30" s="3">
        <v>0</v>
      </c>
      <c r="J30" s="23">
        <v>0</v>
      </c>
      <c r="K30" s="3">
        <v>0</v>
      </c>
      <c r="L30" s="3">
        <v>6687380.4500000002</v>
      </c>
      <c r="M30" s="3">
        <v>419486.26</v>
      </c>
      <c r="N30" s="3">
        <v>3718818.46</v>
      </c>
      <c r="O30" s="3">
        <v>715097.38</v>
      </c>
      <c r="P30" s="3">
        <v>0</v>
      </c>
      <c r="Q30" s="3">
        <v>0</v>
      </c>
      <c r="R30" s="3">
        <v>321923.46000000002</v>
      </c>
      <c r="S30" s="3">
        <v>0</v>
      </c>
      <c r="T30" s="3">
        <v>0</v>
      </c>
    </row>
    <row r="31" spans="1:20" ht="24.95" customHeight="1" x14ac:dyDescent="0.2">
      <c r="A31" s="4">
        <v>18</v>
      </c>
      <c r="B31" s="46" t="s">
        <v>126</v>
      </c>
      <c r="C31" s="3">
        <f t="shared" si="4"/>
        <v>8569495.6199999992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23">
        <v>0</v>
      </c>
      <c r="K31" s="3">
        <v>0</v>
      </c>
      <c r="L31" s="3">
        <v>5071187.4800000004</v>
      </c>
      <c r="M31" s="3">
        <v>0</v>
      </c>
      <c r="N31" s="3">
        <v>2864321.35</v>
      </c>
      <c r="O31" s="3">
        <v>354385.42</v>
      </c>
      <c r="P31" s="3">
        <v>0</v>
      </c>
      <c r="Q31" s="3">
        <v>196500</v>
      </c>
      <c r="R31" s="3">
        <v>83101.37</v>
      </c>
      <c r="S31" s="3">
        <v>0</v>
      </c>
      <c r="T31" s="3">
        <v>0</v>
      </c>
    </row>
    <row r="32" spans="1:20" ht="24.95" customHeight="1" x14ac:dyDescent="0.2">
      <c r="A32" s="60" t="s">
        <v>18</v>
      </c>
      <c r="B32" s="46"/>
      <c r="C32" s="5">
        <f>SUM(C33:C37)</f>
        <v>23580625.75</v>
      </c>
      <c r="D32" s="5">
        <f t="shared" ref="D32:T32" si="5">SUM(D33:D37)</f>
        <v>0</v>
      </c>
      <c r="E32" s="5">
        <f t="shared" si="5"/>
        <v>444320.5</v>
      </c>
      <c r="F32" s="5">
        <f t="shared" si="5"/>
        <v>0</v>
      </c>
      <c r="G32" s="5">
        <f t="shared" si="5"/>
        <v>0</v>
      </c>
      <c r="H32" s="5">
        <f t="shared" si="5"/>
        <v>2324678.15</v>
      </c>
      <c r="I32" s="5">
        <f t="shared" si="5"/>
        <v>612813.71</v>
      </c>
      <c r="J32" s="65">
        <f t="shared" si="5"/>
        <v>0</v>
      </c>
      <c r="K32" s="5">
        <f t="shared" si="5"/>
        <v>0</v>
      </c>
      <c r="L32" s="5">
        <f t="shared" si="5"/>
        <v>13456112.41</v>
      </c>
      <c r="M32" s="5">
        <f t="shared" si="5"/>
        <v>0</v>
      </c>
      <c r="N32" s="5">
        <f t="shared" si="5"/>
        <v>5358935.78</v>
      </c>
      <c r="O32" s="5">
        <f t="shared" si="5"/>
        <v>487552.3</v>
      </c>
      <c r="P32" s="5">
        <f t="shared" si="5"/>
        <v>0</v>
      </c>
      <c r="Q32" s="5">
        <f t="shared" si="5"/>
        <v>548353.22</v>
      </c>
      <c r="R32" s="5">
        <f t="shared" si="5"/>
        <v>347859.68000000005</v>
      </c>
      <c r="S32" s="5">
        <f t="shared" si="5"/>
        <v>0</v>
      </c>
      <c r="T32" s="5">
        <f t="shared" si="5"/>
        <v>0</v>
      </c>
    </row>
    <row r="33" spans="1:20" ht="24.95" customHeight="1" x14ac:dyDescent="0.2">
      <c r="A33" s="4">
        <v>19</v>
      </c>
      <c r="B33" s="6" t="s">
        <v>127</v>
      </c>
      <c r="C33" s="3">
        <f t="shared" ref="C33:C37" si="6">D33+E33+F33+G33+H33+I33+K33+L33+M33+N33+O33+P33+Q33+R33+S33+T33</f>
        <v>6740039.9299999997</v>
      </c>
      <c r="D33" s="3">
        <v>0</v>
      </c>
      <c r="E33" s="3">
        <v>0</v>
      </c>
      <c r="F33" s="3">
        <v>0</v>
      </c>
      <c r="G33" s="3">
        <v>0</v>
      </c>
      <c r="H33" s="3">
        <v>720917.5</v>
      </c>
      <c r="I33" s="3">
        <v>0</v>
      </c>
      <c r="J33" s="23">
        <v>0</v>
      </c>
      <c r="K33" s="3">
        <v>0</v>
      </c>
      <c r="L33" s="3">
        <v>3432324.5</v>
      </c>
      <c r="M33" s="3">
        <v>0</v>
      </c>
      <c r="N33" s="3">
        <v>2172217.5</v>
      </c>
      <c r="O33" s="3">
        <v>158254.79999999999</v>
      </c>
      <c r="P33" s="3">
        <v>0</v>
      </c>
      <c r="Q33" s="3">
        <v>109498.43</v>
      </c>
      <c r="R33" s="3">
        <v>146827.20000000001</v>
      </c>
      <c r="S33" s="3">
        <v>0</v>
      </c>
      <c r="T33" s="3">
        <v>0</v>
      </c>
    </row>
    <row r="34" spans="1:20" ht="24.95" customHeight="1" x14ac:dyDescent="0.2">
      <c r="A34" s="4">
        <v>20</v>
      </c>
      <c r="B34" s="6" t="s">
        <v>128</v>
      </c>
      <c r="C34" s="3">
        <f t="shared" si="6"/>
        <v>612813.71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612813.71</v>
      </c>
      <c r="J34" s="2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 ht="24.95" customHeight="1" x14ac:dyDescent="0.2">
      <c r="A35" s="4">
        <v>21</v>
      </c>
      <c r="B35" s="6" t="s">
        <v>129</v>
      </c>
      <c r="C35" s="3">
        <f t="shared" si="6"/>
        <v>4339677.3100000005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23">
        <v>0</v>
      </c>
      <c r="K35" s="3">
        <v>0</v>
      </c>
      <c r="L35" s="3">
        <v>4241465.58</v>
      </c>
      <c r="M35" s="3">
        <v>0</v>
      </c>
      <c r="N35" s="3">
        <v>0</v>
      </c>
      <c r="O35" s="3">
        <v>0</v>
      </c>
      <c r="P35" s="3">
        <v>0</v>
      </c>
      <c r="Q35" s="3">
        <v>77880</v>
      </c>
      <c r="R35" s="3">
        <v>20331.73</v>
      </c>
      <c r="S35" s="3">
        <v>0</v>
      </c>
      <c r="T35" s="3">
        <v>0</v>
      </c>
    </row>
    <row r="36" spans="1:20" ht="24.95" customHeight="1" x14ac:dyDescent="0.2">
      <c r="A36" s="4">
        <v>22</v>
      </c>
      <c r="B36" s="6" t="s">
        <v>130</v>
      </c>
      <c r="C36" s="3">
        <f t="shared" si="6"/>
        <v>5935876.2599999998</v>
      </c>
      <c r="D36" s="3">
        <v>0</v>
      </c>
      <c r="E36" s="3">
        <v>0</v>
      </c>
      <c r="F36" s="3">
        <v>0</v>
      </c>
      <c r="G36" s="3">
        <v>0</v>
      </c>
      <c r="H36" s="3">
        <v>633630.5</v>
      </c>
      <c r="I36" s="3">
        <v>0</v>
      </c>
      <c r="J36" s="23">
        <v>0</v>
      </c>
      <c r="K36" s="3">
        <v>0</v>
      </c>
      <c r="L36" s="3">
        <v>3016746.7</v>
      </c>
      <c r="M36" s="3">
        <v>0</v>
      </c>
      <c r="N36" s="3">
        <v>1909210.5</v>
      </c>
      <c r="O36" s="3">
        <v>139093.68</v>
      </c>
      <c r="P36" s="3">
        <v>0</v>
      </c>
      <c r="Q36" s="3">
        <v>108144.79</v>
      </c>
      <c r="R36" s="3">
        <v>129050.09</v>
      </c>
      <c r="S36" s="3">
        <v>0</v>
      </c>
      <c r="T36" s="3">
        <v>0</v>
      </c>
    </row>
    <row r="37" spans="1:20" ht="24.95" customHeight="1" x14ac:dyDescent="0.2">
      <c r="A37" s="4">
        <v>23</v>
      </c>
      <c r="B37" s="6" t="s">
        <v>131</v>
      </c>
      <c r="C37" s="3">
        <f t="shared" si="6"/>
        <v>5952218.54</v>
      </c>
      <c r="D37" s="3">
        <v>0</v>
      </c>
      <c r="E37" s="3">
        <v>444320.5</v>
      </c>
      <c r="F37" s="3">
        <v>0</v>
      </c>
      <c r="G37" s="3">
        <v>0</v>
      </c>
      <c r="H37" s="3">
        <v>970130.15</v>
      </c>
      <c r="I37" s="3">
        <v>0</v>
      </c>
      <c r="J37" s="23">
        <v>0</v>
      </c>
      <c r="K37" s="3">
        <v>0</v>
      </c>
      <c r="L37" s="3">
        <v>2765575.63</v>
      </c>
      <c r="M37" s="3">
        <v>0</v>
      </c>
      <c r="N37" s="3">
        <v>1277507.78</v>
      </c>
      <c r="O37" s="3">
        <v>190203.82</v>
      </c>
      <c r="P37" s="3">
        <v>0</v>
      </c>
      <c r="Q37" s="3">
        <v>252830</v>
      </c>
      <c r="R37" s="3">
        <v>51650.66</v>
      </c>
      <c r="S37" s="3">
        <v>0</v>
      </c>
      <c r="T37" s="3">
        <v>0</v>
      </c>
    </row>
    <row r="38" spans="1:20" ht="24.95" customHeight="1" x14ac:dyDescent="0.2">
      <c r="A38" s="43" t="s">
        <v>361</v>
      </c>
      <c r="B38" s="6"/>
      <c r="C38" s="5">
        <f>SUM(C39:C41)</f>
        <v>38132156.93</v>
      </c>
      <c r="D38" s="5">
        <f t="shared" ref="D38:T38" si="7">SUM(D39:D41)</f>
        <v>0</v>
      </c>
      <c r="E38" s="5">
        <f t="shared" si="7"/>
        <v>0</v>
      </c>
      <c r="F38" s="5">
        <f t="shared" si="7"/>
        <v>0</v>
      </c>
      <c r="G38" s="5">
        <f t="shared" si="7"/>
        <v>0</v>
      </c>
      <c r="H38" s="5">
        <f t="shared" si="7"/>
        <v>0</v>
      </c>
      <c r="I38" s="5">
        <f t="shared" si="7"/>
        <v>0</v>
      </c>
      <c r="J38" s="65">
        <f t="shared" si="7"/>
        <v>0</v>
      </c>
      <c r="K38" s="5">
        <f t="shared" si="7"/>
        <v>0</v>
      </c>
      <c r="L38" s="5">
        <f t="shared" si="7"/>
        <v>13044537.34</v>
      </c>
      <c r="M38" s="5">
        <f t="shared" si="7"/>
        <v>0</v>
      </c>
      <c r="N38" s="5">
        <f t="shared" si="7"/>
        <v>22951599.199999999</v>
      </c>
      <c r="O38" s="5">
        <f t="shared" si="7"/>
        <v>1148772.1000000001</v>
      </c>
      <c r="P38" s="5">
        <f t="shared" si="7"/>
        <v>0</v>
      </c>
      <c r="Q38" s="5">
        <f t="shared" si="7"/>
        <v>438080.88</v>
      </c>
      <c r="R38" s="5">
        <f t="shared" si="7"/>
        <v>549167.40999999992</v>
      </c>
      <c r="S38" s="5">
        <f t="shared" si="7"/>
        <v>0</v>
      </c>
      <c r="T38" s="5">
        <f t="shared" si="7"/>
        <v>0</v>
      </c>
    </row>
    <row r="39" spans="1:20" ht="24.95" customHeight="1" x14ac:dyDescent="0.2">
      <c r="A39" s="4">
        <v>24</v>
      </c>
      <c r="B39" s="6" t="s">
        <v>132</v>
      </c>
      <c r="C39" s="3">
        <f t="shared" ref="C39:C41" si="8">D39+E39+F39+G39+H39+I39+K39+L39+M39+N39+O39+P39+Q39+R39+S39+T39</f>
        <v>3756888.2800000003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23">
        <v>0</v>
      </c>
      <c r="K39" s="3">
        <v>0</v>
      </c>
      <c r="L39" s="3">
        <v>0</v>
      </c>
      <c r="M39" s="3">
        <v>0</v>
      </c>
      <c r="N39" s="3">
        <v>3082897.5</v>
      </c>
      <c r="O39" s="3">
        <v>443163.6</v>
      </c>
      <c r="P39" s="3">
        <v>0</v>
      </c>
      <c r="Q39" s="3">
        <v>174130</v>
      </c>
      <c r="R39" s="3">
        <v>56697.18</v>
      </c>
      <c r="S39" s="3">
        <v>0</v>
      </c>
      <c r="T39" s="3">
        <v>0</v>
      </c>
    </row>
    <row r="40" spans="1:20" ht="24.95" customHeight="1" x14ac:dyDescent="0.2">
      <c r="A40" s="4">
        <v>25</v>
      </c>
      <c r="B40" s="6" t="s">
        <v>133</v>
      </c>
      <c r="C40" s="3">
        <f t="shared" si="8"/>
        <v>19530921.73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23">
        <v>0</v>
      </c>
      <c r="K40" s="3">
        <v>0</v>
      </c>
      <c r="L40" s="3">
        <v>8654244.5</v>
      </c>
      <c r="M40" s="3">
        <v>0</v>
      </c>
      <c r="N40" s="3">
        <v>9685212.5</v>
      </c>
      <c r="O40" s="3">
        <v>705608.5</v>
      </c>
      <c r="P40" s="3">
        <v>0</v>
      </c>
      <c r="Q40" s="3">
        <v>147901.85999999999</v>
      </c>
      <c r="R40" s="3">
        <v>337954.37</v>
      </c>
      <c r="S40" s="3">
        <v>0</v>
      </c>
      <c r="T40" s="3">
        <v>0</v>
      </c>
    </row>
    <row r="41" spans="1:20" ht="24.95" customHeight="1" x14ac:dyDescent="0.2">
      <c r="A41" s="4">
        <v>26</v>
      </c>
      <c r="B41" s="6" t="s">
        <v>134</v>
      </c>
      <c r="C41" s="3">
        <f t="shared" si="8"/>
        <v>14844346.919999998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23">
        <v>0</v>
      </c>
      <c r="K41" s="3">
        <v>0</v>
      </c>
      <c r="L41" s="3">
        <v>4390292.84</v>
      </c>
      <c r="M41" s="3">
        <v>0</v>
      </c>
      <c r="N41" s="3">
        <v>10183489.199999999</v>
      </c>
      <c r="O41" s="3">
        <v>0</v>
      </c>
      <c r="P41" s="3">
        <v>0</v>
      </c>
      <c r="Q41" s="3">
        <v>116049.02</v>
      </c>
      <c r="R41" s="3">
        <v>154515.85999999999</v>
      </c>
      <c r="S41" s="3">
        <v>0</v>
      </c>
      <c r="T41" s="3">
        <v>0</v>
      </c>
    </row>
    <row r="42" spans="1:20" ht="24.95" customHeight="1" x14ac:dyDescent="0.2">
      <c r="A42" s="62" t="s">
        <v>19</v>
      </c>
      <c r="B42" s="6"/>
      <c r="C42" s="5">
        <f>SUM(C43:C47)</f>
        <v>37648340.369999997</v>
      </c>
      <c r="D42" s="5">
        <f t="shared" ref="D42:T42" si="9">SUM(D43:D47)</f>
        <v>0</v>
      </c>
      <c r="E42" s="5">
        <f t="shared" si="9"/>
        <v>991100</v>
      </c>
      <c r="F42" s="5">
        <f t="shared" si="9"/>
        <v>0</v>
      </c>
      <c r="G42" s="5">
        <f t="shared" si="9"/>
        <v>1228250</v>
      </c>
      <c r="H42" s="5">
        <f t="shared" si="9"/>
        <v>2497572.7400000002</v>
      </c>
      <c r="I42" s="5">
        <f t="shared" si="9"/>
        <v>0</v>
      </c>
      <c r="J42" s="65">
        <f t="shared" si="9"/>
        <v>0</v>
      </c>
      <c r="K42" s="5">
        <f t="shared" si="9"/>
        <v>0</v>
      </c>
      <c r="L42" s="5">
        <f t="shared" si="9"/>
        <v>20354690.740000002</v>
      </c>
      <c r="M42" s="5">
        <f t="shared" si="9"/>
        <v>0</v>
      </c>
      <c r="N42" s="5">
        <f t="shared" si="9"/>
        <v>10348750</v>
      </c>
      <c r="O42" s="5">
        <f t="shared" si="9"/>
        <v>1295239.22</v>
      </c>
      <c r="P42" s="5">
        <f t="shared" si="9"/>
        <v>0</v>
      </c>
      <c r="Q42" s="5">
        <f t="shared" si="9"/>
        <v>425313.58</v>
      </c>
      <c r="R42" s="5">
        <f t="shared" si="9"/>
        <v>507424.08999999997</v>
      </c>
      <c r="S42" s="5">
        <f t="shared" si="9"/>
        <v>0</v>
      </c>
      <c r="T42" s="5">
        <f t="shared" si="9"/>
        <v>0</v>
      </c>
    </row>
    <row r="43" spans="1:20" ht="24.95" customHeight="1" x14ac:dyDescent="0.2">
      <c r="A43" s="4">
        <v>27</v>
      </c>
      <c r="B43" s="6" t="s">
        <v>135</v>
      </c>
      <c r="C43" s="3">
        <f t="shared" ref="C43:C47" si="10">D43+E43+F43+G43+H43+I43+K43+L43+M43+N43+O43+P43+Q43+R43+S43+T43</f>
        <v>570256.42000000004</v>
      </c>
      <c r="D43" s="3">
        <v>0</v>
      </c>
      <c r="E43" s="3">
        <v>0</v>
      </c>
      <c r="F43" s="3">
        <v>0</v>
      </c>
      <c r="G43" s="3">
        <v>0</v>
      </c>
      <c r="H43" s="3">
        <v>555322.74</v>
      </c>
      <c r="I43" s="3">
        <v>0</v>
      </c>
      <c r="J43" s="2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14933.68</v>
      </c>
      <c r="S43" s="3">
        <v>0</v>
      </c>
      <c r="T43" s="3">
        <v>0</v>
      </c>
    </row>
    <row r="44" spans="1:20" ht="24.95" customHeight="1" x14ac:dyDescent="0.2">
      <c r="A44" s="4">
        <v>28</v>
      </c>
      <c r="B44" s="6" t="s">
        <v>136</v>
      </c>
      <c r="C44" s="3">
        <f t="shared" si="10"/>
        <v>6570011.6600000001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23">
        <v>0</v>
      </c>
      <c r="K44" s="3">
        <v>0</v>
      </c>
      <c r="L44" s="3">
        <v>6440449.7400000002</v>
      </c>
      <c r="M44" s="3">
        <v>0</v>
      </c>
      <c r="N44" s="3">
        <v>0</v>
      </c>
      <c r="O44" s="3">
        <v>0</v>
      </c>
      <c r="P44" s="3">
        <v>0</v>
      </c>
      <c r="Q44" s="3">
        <v>90240</v>
      </c>
      <c r="R44" s="3">
        <v>39321.919999999998</v>
      </c>
      <c r="S44" s="3">
        <v>0</v>
      </c>
      <c r="T44" s="3">
        <v>0</v>
      </c>
    </row>
    <row r="45" spans="1:20" ht="24.95" customHeight="1" x14ac:dyDescent="0.2">
      <c r="A45" s="4">
        <v>29</v>
      </c>
      <c r="B45" s="6" t="s">
        <v>137</v>
      </c>
      <c r="C45" s="3">
        <f t="shared" si="10"/>
        <v>25231378.879999999</v>
      </c>
      <c r="D45" s="3">
        <v>0</v>
      </c>
      <c r="E45" s="3">
        <v>991100</v>
      </c>
      <c r="F45" s="3">
        <v>0</v>
      </c>
      <c r="G45" s="3">
        <v>1228250</v>
      </c>
      <c r="H45" s="3">
        <v>1942250</v>
      </c>
      <c r="I45" s="3">
        <v>0</v>
      </c>
      <c r="J45" s="23">
        <v>0</v>
      </c>
      <c r="K45" s="3">
        <v>0</v>
      </c>
      <c r="L45" s="3">
        <v>9247150</v>
      </c>
      <c r="M45" s="3">
        <v>0</v>
      </c>
      <c r="N45" s="3">
        <v>10348750</v>
      </c>
      <c r="O45" s="3">
        <v>753950</v>
      </c>
      <c r="P45" s="3">
        <v>0</v>
      </c>
      <c r="Q45" s="3">
        <v>284973.58</v>
      </c>
      <c r="R45" s="3">
        <v>434955.3</v>
      </c>
      <c r="S45" s="3">
        <v>0</v>
      </c>
      <c r="T45" s="3">
        <v>0</v>
      </c>
    </row>
    <row r="46" spans="1:20" ht="24.95" customHeight="1" x14ac:dyDescent="0.2">
      <c r="A46" s="4">
        <v>30</v>
      </c>
      <c r="B46" s="6" t="s">
        <v>138</v>
      </c>
      <c r="C46" s="3">
        <f t="shared" si="10"/>
        <v>4717191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23">
        <v>0</v>
      </c>
      <c r="K46" s="3">
        <v>0</v>
      </c>
      <c r="L46" s="3">
        <v>4667091</v>
      </c>
      <c r="M46" s="3">
        <v>0</v>
      </c>
      <c r="N46" s="3">
        <v>0</v>
      </c>
      <c r="O46" s="3">
        <v>0</v>
      </c>
      <c r="P46" s="3">
        <v>0</v>
      </c>
      <c r="Q46" s="3">
        <v>50100</v>
      </c>
      <c r="R46" s="3">
        <v>0</v>
      </c>
      <c r="S46" s="3">
        <v>0</v>
      </c>
      <c r="T46" s="3">
        <v>0</v>
      </c>
    </row>
    <row r="47" spans="1:20" ht="24.95" customHeight="1" x14ac:dyDescent="0.2">
      <c r="A47" s="4">
        <v>31</v>
      </c>
      <c r="B47" s="6" t="s">
        <v>79</v>
      </c>
      <c r="C47" s="3">
        <f t="shared" si="10"/>
        <v>559502.40999999992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23">
        <v>0</v>
      </c>
      <c r="K47" s="3">
        <v>0</v>
      </c>
      <c r="L47" s="3">
        <v>0</v>
      </c>
      <c r="M47" s="3">
        <v>0</v>
      </c>
      <c r="N47" s="3">
        <v>0</v>
      </c>
      <c r="O47" s="3">
        <v>541289.22</v>
      </c>
      <c r="P47" s="3">
        <v>0</v>
      </c>
      <c r="Q47" s="3">
        <v>0</v>
      </c>
      <c r="R47" s="3">
        <v>18213.189999999999</v>
      </c>
      <c r="S47" s="3">
        <v>0</v>
      </c>
      <c r="T47" s="3">
        <v>0</v>
      </c>
    </row>
    <row r="48" spans="1:20" ht="24.95" customHeight="1" x14ac:dyDescent="0.2">
      <c r="A48" s="60" t="s">
        <v>20</v>
      </c>
      <c r="B48" s="6"/>
      <c r="C48" s="5">
        <f>SUM(C49:C66)</f>
        <v>163391581.81</v>
      </c>
      <c r="D48" s="5">
        <f t="shared" ref="D48:T48" si="11">SUM(D49:D66)</f>
        <v>9484956.3399999999</v>
      </c>
      <c r="E48" s="5">
        <f t="shared" si="11"/>
        <v>6455180.1200000001</v>
      </c>
      <c r="F48" s="5">
        <f t="shared" si="11"/>
        <v>1545098.77</v>
      </c>
      <c r="G48" s="5">
        <f t="shared" si="11"/>
        <v>9052030.9400000013</v>
      </c>
      <c r="H48" s="5">
        <f t="shared" si="11"/>
        <v>6071947.6899999995</v>
      </c>
      <c r="I48" s="5">
        <f t="shared" si="11"/>
        <v>307160</v>
      </c>
      <c r="J48" s="65">
        <f t="shared" si="11"/>
        <v>8</v>
      </c>
      <c r="K48" s="5">
        <f t="shared" si="11"/>
        <v>24425840.98</v>
      </c>
      <c r="L48" s="5">
        <f t="shared" si="11"/>
        <v>45666203.799999997</v>
      </c>
      <c r="M48" s="5">
        <f t="shared" si="11"/>
        <v>0</v>
      </c>
      <c r="N48" s="5">
        <f t="shared" si="11"/>
        <v>55251616.729999997</v>
      </c>
      <c r="O48" s="5">
        <f t="shared" si="11"/>
        <v>3082348.3</v>
      </c>
      <c r="P48" s="5">
        <f t="shared" si="11"/>
        <v>0</v>
      </c>
      <c r="Q48" s="5">
        <f t="shared" si="11"/>
        <v>707508.84</v>
      </c>
      <c r="R48" s="5">
        <f t="shared" si="11"/>
        <v>1341689.3</v>
      </c>
      <c r="S48" s="5">
        <f t="shared" si="11"/>
        <v>0</v>
      </c>
      <c r="T48" s="5">
        <f t="shared" si="11"/>
        <v>0</v>
      </c>
    </row>
    <row r="49" spans="1:20" ht="24.95" customHeight="1" x14ac:dyDescent="0.2">
      <c r="A49" s="4">
        <v>32</v>
      </c>
      <c r="B49" s="6" t="s">
        <v>139</v>
      </c>
      <c r="C49" s="3">
        <f t="shared" ref="C49:C66" si="12">D49+E49+F49+G49+H49+I49+K49+L49+M49+N49+O49+P49+Q49+R49+S49+T49</f>
        <v>2953112.0100000002</v>
      </c>
      <c r="D49" s="3">
        <v>0</v>
      </c>
      <c r="E49" s="3">
        <v>471541.18</v>
      </c>
      <c r="F49" s="3">
        <v>0</v>
      </c>
      <c r="G49" s="3">
        <v>999764.71</v>
      </c>
      <c r="H49" s="3">
        <v>1338142.19</v>
      </c>
      <c r="I49" s="3">
        <v>0</v>
      </c>
      <c r="J49" s="2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125450</v>
      </c>
      <c r="R49" s="3">
        <v>18213.93</v>
      </c>
      <c r="S49" s="3">
        <v>0</v>
      </c>
      <c r="T49" s="3">
        <v>0</v>
      </c>
    </row>
    <row r="50" spans="1:20" ht="24.95" customHeight="1" x14ac:dyDescent="0.2">
      <c r="A50" s="4">
        <v>33</v>
      </c>
      <c r="B50" s="6" t="s">
        <v>140</v>
      </c>
      <c r="C50" s="3">
        <f t="shared" si="12"/>
        <v>9426834.4500000011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23">
        <v>0</v>
      </c>
      <c r="K50" s="3">
        <v>0</v>
      </c>
      <c r="L50" s="3">
        <v>4828660.49</v>
      </c>
      <c r="M50" s="3">
        <v>0</v>
      </c>
      <c r="N50" s="3">
        <v>4468844.8600000003</v>
      </c>
      <c r="O50" s="3">
        <v>0</v>
      </c>
      <c r="P50" s="3">
        <v>0</v>
      </c>
      <c r="Q50" s="3">
        <v>103800</v>
      </c>
      <c r="R50" s="3">
        <v>25529.1</v>
      </c>
      <c r="S50" s="3">
        <v>0</v>
      </c>
      <c r="T50" s="3">
        <v>0</v>
      </c>
    </row>
    <row r="51" spans="1:20" ht="24.95" customHeight="1" x14ac:dyDescent="0.2">
      <c r="A51" s="4">
        <v>34</v>
      </c>
      <c r="B51" s="6" t="s">
        <v>141</v>
      </c>
      <c r="C51" s="3">
        <f t="shared" si="12"/>
        <v>9159429.5999999996</v>
      </c>
      <c r="D51" s="3">
        <v>1762937.96</v>
      </c>
      <c r="E51" s="3">
        <v>397266.52</v>
      </c>
      <c r="F51" s="3">
        <v>0</v>
      </c>
      <c r="G51" s="3">
        <v>395097.64</v>
      </c>
      <c r="H51" s="3">
        <v>0</v>
      </c>
      <c r="I51" s="3">
        <v>0</v>
      </c>
      <c r="J51" s="23">
        <v>0</v>
      </c>
      <c r="K51" s="3">
        <v>0</v>
      </c>
      <c r="L51" s="3">
        <v>3706615.92</v>
      </c>
      <c r="M51" s="3">
        <v>0</v>
      </c>
      <c r="N51" s="3">
        <v>2555414</v>
      </c>
      <c r="O51" s="3">
        <v>259026.24</v>
      </c>
      <c r="P51" s="3">
        <v>0</v>
      </c>
      <c r="Q51" s="3">
        <v>0</v>
      </c>
      <c r="R51" s="3">
        <v>83071.320000000007</v>
      </c>
      <c r="S51" s="3">
        <v>0</v>
      </c>
      <c r="T51" s="3">
        <v>0</v>
      </c>
    </row>
    <row r="52" spans="1:20" ht="24.95" customHeight="1" x14ac:dyDescent="0.2">
      <c r="A52" s="4">
        <v>35</v>
      </c>
      <c r="B52" s="6" t="s">
        <v>142</v>
      </c>
      <c r="C52" s="3">
        <f t="shared" si="12"/>
        <v>5196274.1000000006</v>
      </c>
      <c r="D52" s="3">
        <v>1700122.2</v>
      </c>
      <c r="E52" s="3">
        <v>383111.4</v>
      </c>
      <c r="F52" s="3">
        <v>0</v>
      </c>
      <c r="G52" s="3">
        <v>381019.8</v>
      </c>
      <c r="H52" s="3">
        <v>0</v>
      </c>
      <c r="I52" s="3">
        <v>0</v>
      </c>
      <c r="J52" s="23">
        <v>0</v>
      </c>
      <c r="K52" s="3">
        <v>0</v>
      </c>
      <c r="L52" s="3">
        <v>0</v>
      </c>
      <c r="M52" s="3">
        <v>0</v>
      </c>
      <c r="N52" s="3">
        <v>2428730</v>
      </c>
      <c r="O52" s="3">
        <v>249796.8</v>
      </c>
      <c r="P52" s="3">
        <v>0</v>
      </c>
      <c r="Q52" s="3">
        <v>0</v>
      </c>
      <c r="R52" s="3">
        <v>53493.9</v>
      </c>
      <c r="S52" s="3">
        <v>0</v>
      </c>
      <c r="T52" s="3">
        <v>0</v>
      </c>
    </row>
    <row r="53" spans="1:20" ht="24.95" customHeight="1" x14ac:dyDescent="0.2">
      <c r="A53" s="4">
        <v>36</v>
      </c>
      <c r="B53" s="6" t="s">
        <v>143</v>
      </c>
      <c r="C53" s="3">
        <f t="shared" si="12"/>
        <v>6874338.6200000001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23">
        <v>0</v>
      </c>
      <c r="K53" s="3">
        <v>0</v>
      </c>
      <c r="L53" s="3">
        <v>6697966.8799999999</v>
      </c>
      <c r="M53" s="3">
        <v>0</v>
      </c>
      <c r="N53" s="3">
        <v>0</v>
      </c>
      <c r="O53" s="3">
        <v>0</v>
      </c>
      <c r="P53" s="3">
        <v>0</v>
      </c>
      <c r="Q53" s="3">
        <v>119700</v>
      </c>
      <c r="R53" s="3">
        <v>56671.74</v>
      </c>
      <c r="S53" s="3">
        <v>0</v>
      </c>
      <c r="T53" s="3">
        <v>0</v>
      </c>
    </row>
    <row r="54" spans="1:20" ht="24.95" customHeight="1" x14ac:dyDescent="0.2">
      <c r="A54" s="4">
        <v>37</v>
      </c>
      <c r="B54" s="6" t="s">
        <v>144</v>
      </c>
      <c r="C54" s="3">
        <f t="shared" si="12"/>
        <v>709396.57000000007</v>
      </c>
      <c r="D54" s="3">
        <v>0</v>
      </c>
      <c r="E54" s="3">
        <v>0</v>
      </c>
      <c r="F54" s="3">
        <v>0</v>
      </c>
      <c r="G54" s="3">
        <v>702874.42</v>
      </c>
      <c r="H54" s="3">
        <v>0</v>
      </c>
      <c r="I54" s="3">
        <v>0</v>
      </c>
      <c r="J54" s="2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6522.15</v>
      </c>
      <c r="S54" s="3">
        <v>0</v>
      </c>
      <c r="T54" s="3">
        <v>0</v>
      </c>
    </row>
    <row r="55" spans="1:20" ht="24.95" customHeight="1" x14ac:dyDescent="0.2">
      <c r="A55" s="4">
        <v>38</v>
      </c>
      <c r="B55" s="6" t="s">
        <v>145</v>
      </c>
      <c r="C55" s="3">
        <f t="shared" si="12"/>
        <v>9876793.2500000019</v>
      </c>
      <c r="D55" s="3">
        <v>0</v>
      </c>
      <c r="E55" s="3">
        <v>291795.49</v>
      </c>
      <c r="F55" s="3">
        <v>0</v>
      </c>
      <c r="G55" s="3">
        <v>290202.43</v>
      </c>
      <c r="H55" s="3">
        <v>571908.54</v>
      </c>
      <c r="I55" s="3">
        <v>0</v>
      </c>
      <c r="J55" s="23">
        <v>0</v>
      </c>
      <c r="K55" s="3">
        <v>0</v>
      </c>
      <c r="L55" s="3">
        <v>3908755.52</v>
      </c>
      <c r="M55" s="3">
        <v>0</v>
      </c>
      <c r="N55" s="3">
        <v>4641543.25</v>
      </c>
      <c r="O55" s="3">
        <v>118850.21</v>
      </c>
      <c r="P55" s="3">
        <v>0</v>
      </c>
      <c r="Q55" s="3">
        <v>0</v>
      </c>
      <c r="R55" s="3">
        <v>53737.81</v>
      </c>
      <c r="S55" s="3">
        <v>0</v>
      </c>
      <c r="T55" s="3">
        <v>0</v>
      </c>
    </row>
    <row r="56" spans="1:20" ht="24.95" customHeight="1" x14ac:dyDescent="0.2">
      <c r="A56" s="4">
        <v>39</v>
      </c>
      <c r="B56" s="6" t="s">
        <v>146</v>
      </c>
      <c r="C56" s="3">
        <f t="shared" si="12"/>
        <v>639778.69999999995</v>
      </c>
      <c r="D56" s="3">
        <v>0</v>
      </c>
      <c r="E56" s="3">
        <v>318105.55</v>
      </c>
      <c r="F56" s="3">
        <v>0</v>
      </c>
      <c r="G56" s="3">
        <v>316368.84999999998</v>
      </c>
      <c r="H56" s="3">
        <v>0</v>
      </c>
      <c r="I56" s="3">
        <v>0</v>
      </c>
      <c r="J56" s="2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5304.3</v>
      </c>
      <c r="S56" s="3">
        <v>0</v>
      </c>
      <c r="T56" s="3">
        <v>0</v>
      </c>
    </row>
    <row r="57" spans="1:20" ht="24.95" customHeight="1" x14ac:dyDescent="0.2">
      <c r="A57" s="4">
        <v>40</v>
      </c>
      <c r="B57" s="6" t="s">
        <v>81</v>
      </c>
      <c r="C57" s="3">
        <f t="shared" si="12"/>
        <v>3966864.43</v>
      </c>
      <c r="D57" s="3">
        <v>0</v>
      </c>
      <c r="E57" s="3">
        <v>916110.3</v>
      </c>
      <c r="F57" s="3">
        <v>0</v>
      </c>
      <c r="G57" s="3">
        <v>1784974.66</v>
      </c>
      <c r="H57" s="3">
        <v>1207652.32</v>
      </c>
      <c r="I57" s="3">
        <v>0</v>
      </c>
      <c r="J57" s="2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58127.15</v>
      </c>
      <c r="S57" s="3">
        <v>0</v>
      </c>
      <c r="T57" s="3">
        <v>0</v>
      </c>
    </row>
    <row r="58" spans="1:20" ht="24.95" customHeight="1" x14ac:dyDescent="0.2">
      <c r="A58" s="4">
        <v>41</v>
      </c>
      <c r="B58" s="6" t="s">
        <v>147</v>
      </c>
      <c r="C58" s="3">
        <f t="shared" si="12"/>
        <v>21303111.009999998</v>
      </c>
      <c r="D58" s="3">
        <v>2682897.15</v>
      </c>
      <c r="E58" s="3">
        <v>1539290.13</v>
      </c>
      <c r="F58" s="3">
        <v>1545098.77</v>
      </c>
      <c r="G58" s="3">
        <v>1999195.49</v>
      </c>
      <c r="H58" s="3">
        <v>1029152.27</v>
      </c>
      <c r="I58" s="3">
        <v>0</v>
      </c>
      <c r="J58" s="23">
        <v>0</v>
      </c>
      <c r="K58" s="3">
        <v>0</v>
      </c>
      <c r="L58" s="3">
        <v>8760439.9100000001</v>
      </c>
      <c r="M58" s="3">
        <v>0</v>
      </c>
      <c r="N58" s="3">
        <v>3223305.56</v>
      </c>
      <c r="O58" s="3">
        <v>148486.03</v>
      </c>
      <c r="P58" s="3">
        <v>0</v>
      </c>
      <c r="Q58" s="3">
        <v>0</v>
      </c>
      <c r="R58" s="3">
        <v>375245.7</v>
      </c>
      <c r="S58" s="3">
        <v>0</v>
      </c>
      <c r="T58" s="3">
        <v>0</v>
      </c>
    </row>
    <row r="59" spans="1:20" ht="24.95" customHeight="1" x14ac:dyDescent="0.2">
      <c r="A59" s="4">
        <v>42</v>
      </c>
      <c r="B59" s="6" t="s">
        <v>148</v>
      </c>
      <c r="C59" s="3">
        <f t="shared" si="12"/>
        <v>3434065.73</v>
      </c>
      <c r="D59" s="3">
        <v>1800695.69</v>
      </c>
      <c r="E59" s="3">
        <v>405774.98</v>
      </c>
      <c r="F59" s="3">
        <v>0</v>
      </c>
      <c r="G59" s="3">
        <v>403559.65</v>
      </c>
      <c r="H59" s="3">
        <v>795304.19</v>
      </c>
      <c r="I59" s="3">
        <v>0</v>
      </c>
      <c r="J59" s="2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28731.22</v>
      </c>
      <c r="S59" s="3">
        <v>0</v>
      </c>
      <c r="T59" s="3">
        <v>0</v>
      </c>
    </row>
    <row r="60" spans="1:20" ht="24.95" customHeight="1" x14ac:dyDescent="0.2">
      <c r="A60" s="4">
        <v>43</v>
      </c>
      <c r="B60" s="6" t="s">
        <v>149</v>
      </c>
      <c r="C60" s="3">
        <f t="shared" si="12"/>
        <v>2933662.85</v>
      </c>
      <c r="D60" s="3">
        <v>1538303.34</v>
      </c>
      <c r="E60" s="3">
        <v>346646.58</v>
      </c>
      <c r="F60" s="3">
        <v>0</v>
      </c>
      <c r="G60" s="3">
        <v>344754.06</v>
      </c>
      <c r="H60" s="3">
        <v>679414.68</v>
      </c>
      <c r="I60" s="3">
        <v>0</v>
      </c>
      <c r="J60" s="2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24544.19</v>
      </c>
      <c r="S60" s="3">
        <v>0</v>
      </c>
      <c r="T60" s="3">
        <v>0</v>
      </c>
    </row>
    <row r="61" spans="1:20" ht="24.95" customHeight="1" x14ac:dyDescent="0.2">
      <c r="A61" s="4">
        <v>44</v>
      </c>
      <c r="B61" s="6" t="s">
        <v>150</v>
      </c>
      <c r="C61" s="3">
        <f t="shared" si="12"/>
        <v>17560471.550000001</v>
      </c>
      <c r="D61" s="3">
        <v>0</v>
      </c>
      <c r="E61" s="3">
        <v>1155719.3899999999</v>
      </c>
      <c r="F61" s="3">
        <v>0</v>
      </c>
      <c r="G61" s="3">
        <v>1149409.73</v>
      </c>
      <c r="H61" s="3">
        <v>0</v>
      </c>
      <c r="I61" s="3">
        <v>0</v>
      </c>
      <c r="J61" s="23">
        <v>0</v>
      </c>
      <c r="K61" s="3">
        <v>0</v>
      </c>
      <c r="L61" s="3">
        <v>7882882.4000000004</v>
      </c>
      <c r="M61" s="3">
        <v>0</v>
      </c>
      <c r="N61" s="3">
        <v>6987025.1600000001</v>
      </c>
      <c r="O61" s="3">
        <v>189459.92</v>
      </c>
      <c r="P61" s="3">
        <v>0</v>
      </c>
      <c r="Q61" s="3">
        <v>0</v>
      </c>
      <c r="R61" s="3">
        <v>195974.95</v>
      </c>
      <c r="S61" s="3">
        <v>0</v>
      </c>
      <c r="T61" s="3">
        <v>0</v>
      </c>
    </row>
    <row r="62" spans="1:20" ht="24.95" customHeight="1" x14ac:dyDescent="0.2">
      <c r="A62" s="4">
        <v>45</v>
      </c>
      <c r="B62" s="6" t="s">
        <v>151</v>
      </c>
      <c r="C62" s="3">
        <f t="shared" si="12"/>
        <v>2441733.2400000002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23">
        <v>1</v>
      </c>
      <c r="K62" s="3">
        <v>2441733.2400000002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</row>
    <row r="63" spans="1:20" ht="24.95" customHeight="1" x14ac:dyDescent="0.2">
      <c r="A63" s="4">
        <v>46</v>
      </c>
      <c r="B63" s="6" t="s">
        <v>152</v>
      </c>
      <c r="C63" s="3">
        <f t="shared" si="12"/>
        <v>16405636.1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23">
        <v>5</v>
      </c>
      <c r="K63" s="3">
        <v>16280686.1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124950</v>
      </c>
      <c r="R63" s="3">
        <v>0</v>
      </c>
      <c r="S63" s="3">
        <v>0</v>
      </c>
      <c r="T63" s="3">
        <v>0</v>
      </c>
    </row>
    <row r="64" spans="1:20" ht="24.95" customHeight="1" x14ac:dyDescent="0.2">
      <c r="A64" s="4">
        <v>47</v>
      </c>
      <c r="B64" s="6" t="s">
        <v>153</v>
      </c>
      <c r="C64" s="3">
        <f t="shared" si="12"/>
        <v>6275419.8899999997</v>
      </c>
      <c r="D64" s="3">
        <v>0</v>
      </c>
      <c r="E64" s="3">
        <v>229818.6</v>
      </c>
      <c r="F64" s="3">
        <v>0</v>
      </c>
      <c r="G64" s="3">
        <v>284809.5</v>
      </c>
      <c r="H64" s="3">
        <v>450373.5</v>
      </c>
      <c r="I64" s="3">
        <v>307160</v>
      </c>
      <c r="J64" s="23">
        <v>0</v>
      </c>
      <c r="K64" s="3">
        <v>0</v>
      </c>
      <c r="L64" s="3">
        <v>2144250.9</v>
      </c>
      <c r="M64" s="3">
        <v>0</v>
      </c>
      <c r="N64" s="3">
        <v>2399692.5</v>
      </c>
      <c r="O64" s="3">
        <v>174827.7</v>
      </c>
      <c r="P64" s="3">
        <v>0</v>
      </c>
      <c r="Q64" s="3">
        <v>183628.84</v>
      </c>
      <c r="R64" s="3">
        <v>100858.35</v>
      </c>
      <c r="S64" s="3">
        <v>0</v>
      </c>
      <c r="T64" s="3">
        <v>0</v>
      </c>
    </row>
    <row r="65" spans="1:20" ht="24.95" customHeight="1" x14ac:dyDescent="0.2">
      <c r="A65" s="4">
        <v>48</v>
      </c>
      <c r="B65" s="6" t="s">
        <v>80</v>
      </c>
      <c r="C65" s="3">
        <f t="shared" si="12"/>
        <v>13490033.42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23">
        <v>2</v>
      </c>
      <c r="K65" s="3">
        <v>5703421.6399999997</v>
      </c>
      <c r="L65" s="3">
        <v>7736631.7800000003</v>
      </c>
      <c r="M65" s="3">
        <v>0</v>
      </c>
      <c r="N65" s="3">
        <v>0</v>
      </c>
      <c r="O65" s="3">
        <v>0</v>
      </c>
      <c r="P65" s="3">
        <v>0</v>
      </c>
      <c r="Q65" s="3">
        <v>49980</v>
      </c>
      <c r="R65" s="3">
        <v>0</v>
      </c>
      <c r="S65" s="3">
        <v>0</v>
      </c>
      <c r="T65" s="3">
        <v>0</v>
      </c>
    </row>
    <row r="66" spans="1:20" ht="24.95" customHeight="1" x14ac:dyDescent="0.2">
      <c r="A66" s="4">
        <v>49</v>
      </c>
      <c r="B66" s="6" t="s">
        <v>154</v>
      </c>
      <c r="C66" s="3">
        <f t="shared" si="12"/>
        <v>30744626.289999995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23">
        <v>0</v>
      </c>
      <c r="K66" s="3">
        <v>0</v>
      </c>
      <c r="L66" s="3">
        <v>0</v>
      </c>
      <c r="M66" s="3">
        <v>0</v>
      </c>
      <c r="N66" s="3">
        <v>28547061.399999999</v>
      </c>
      <c r="O66" s="3">
        <v>1941901.4</v>
      </c>
      <c r="P66" s="3">
        <v>0</v>
      </c>
      <c r="Q66" s="3">
        <v>0</v>
      </c>
      <c r="R66" s="3">
        <v>255663.49</v>
      </c>
      <c r="S66" s="3">
        <v>0</v>
      </c>
      <c r="T66" s="3">
        <v>0</v>
      </c>
    </row>
    <row r="67" spans="1:20" ht="24.95" customHeight="1" x14ac:dyDescent="0.2">
      <c r="A67" s="43" t="s">
        <v>21</v>
      </c>
      <c r="B67" s="6"/>
      <c r="C67" s="5">
        <f>SUM(C68:C69)</f>
        <v>13549570.540000001</v>
      </c>
      <c r="D67" s="5">
        <f t="shared" ref="D67:T67" si="13">SUM(D68:D69)</f>
        <v>0</v>
      </c>
      <c r="E67" s="5">
        <f t="shared" si="13"/>
        <v>0</v>
      </c>
      <c r="F67" s="5">
        <f t="shared" si="13"/>
        <v>0</v>
      </c>
      <c r="G67" s="5">
        <f t="shared" si="13"/>
        <v>0</v>
      </c>
      <c r="H67" s="5">
        <f t="shared" si="13"/>
        <v>778732.24</v>
      </c>
      <c r="I67" s="5">
        <f t="shared" si="13"/>
        <v>0</v>
      </c>
      <c r="J67" s="65">
        <f t="shared" si="13"/>
        <v>0</v>
      </c>
      <c r="K67" s="5">
        <f t="shared" si="13"/>
        <v>0</v>
      </c>
      <c r="L67" s="5">
        <f t="shared" si="13"/>
        <v>8690022.2599999998</v>
      </c>
      <c r="M67" s="5">
        <f t="shared" si="13"/>
        <v>0</v>
      </c>
      <c r="N67" s="5">
        <f t="shared" si="13"/>
        <v>3902889.14</v>
      </c>
      <c r="O67" s="5">
        <f t="shared" si="13"/>
        <v>48618.83</v>
      </c>
      <c r="P67" s="5">
        <f t="shared" si="13"/>
        <v>0</v>
      </c>
      <c r="Q67" s="5">
        <f t="shared" si="13"/>
        <v>0</v>
      </c>
      <c r="R67" s="5">
        <f t="shared" si="13"/>
        <v>129308.07</v>
      </c>
      <c r="S67" s="5">
        <f t="shared" si="13"/>
        <v>0</v>
      </c>
      <c r="T67" s="5">
        <f t="shared" si="13"/>
        <v>0</v>
      </c>
    </row>
    <row r="68" spans="1:20" ht="24.95" customHeight="1" x14ac:dyDescent="0.2">
      <c r="A68" s="4">
        <v>50</v>
      </c>
      <c r="B68" s="6" t="s">
        <v>155</v>
      </c>
      <c r="C68" s="3">
        <f t="shared" ref="C68:C69" si="14">D68+E68+F68+G68+H68+I68+K68+L68+M68+N68+O68+P68+Q68+R68+S68+T68</f>
        <v>8774510.7800000012</v>
      </c>
      <c r="D68" s="3">
        <v>0</v>
      </c>
      <c r="E68" s="3">
        <v>0</v>
      </c>
      <c r="F68" s="3">
        <v>0</v>
      </c>
      <c r="G68" s="3">
        <v>0</v>
      </c>
      <c r="H68" s="3">
        <v>778732.24</v>
      </c>
      <c r="I68" s="3">
        <v>0</v>
      </c>
      <c r="J68" s="23">
        <v>0</v>
      </c>
      <c r="K68" s="3">
        <v>0</v>
      </c>
      <c r="L68" s="3">
        <v>3994380.5</v>
      </c>
      <c r="M68" s="3">
        <v>0</v>
      </c>
      <c r="N68" s="3">
        <v>3902889.14</v>
      </c>
      <c r="O68" s="3">
        <v>48618.83</v>
      </c>
      <c r="P68" s="3">
        <v>0</v>
      </c>
      <c r="Q68" s="3">
        <v>0</v>
      </c>
      <c r="R68" s="3">
        <v>49890.07</v>
      </c>
      <c r="S68" s="3">
        <v>0</v>
      </c>
      <c r="T68" s="3">
        <v>0</v>
      </c>
    </row>
    <row r="69" spans="1:20" ht="24.95" customHeight="1" x14ac:dyDescent="0.2">
      <c r="A69" s="4">
        <v>51</v>
      </c>
      <c r="B69" s="6" t="s">
        <v>327</v>
      </c>
      <c r="C69" s="3">
        <f t="shared" si="14"/>
        <v>4775059.76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23">
        <v>0</v>
      </c>
      <c r="K69" s="3">
        <v>0</v>
      </c>
      <c r="L69" s="3">
        <v>4695641.76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79418</v>
      </c>
      <c r="S69" s="3">
        <v>0</v>
      </c>
      <c r="T69" s="3">
        <v>0</v>
      </c>
    </row>
    <row r="70" spans="1:20" ht="24.95" customHeight="1" x14ac:dyDescent="0.2">
      <c r="A70" s="60" t="s">
        <v>22</v>
      </c>
      <c r="B70" s="6"/>
      <c r="C70" s="5">
        <f>SUM(C71:C73)</f>
        <v>2551964.56</v>
      </c>
      <c r="D70" s="5">
        <f t="shared" ref="D70:T70" si="15">SUM(D71:D73)</f>
        <v>0</v>
      </c>
      <c r="E70" s="5">
        <f t="shared" si="15"/>
        <v>0</v>
      </c>
      <c r="F70" s="5">
        <f t="shared" si="15"/>
        <v>0</v>
      </c>
      <c r="G70" s="5">
        <f t="shared" si="15"/>
        <v>963519.36</v>
      </c>
      <c r="H70" s="5">
        <f t="shared" si="15"/>
        <v>234161.34</v>
      </c>
      <c r="I70" s="5">
        <f t="shared" si="15"/>
        <v>0</v>
      </c>
      <c r="J70" s="65">
        <f t="shared" si="15"/>
        <v>0</v>
      </c>
      <c r="K70" s="5">
        <f t="shared" si="15"/>
        <v>0</v>
      </c>
      <c r="L70" s="5">
        <f t="shared" si="15"/>
        <v>1114712.3400000001</v>
      </c>
      <c r="M70" s="5">
        <f t="shared" si="15"/>
        <v>0</v>
      </c>
      <c r="N70" s="5">
        <f t="shared" si="15"/>
        <v>0</v>
      </c>
      <c r="O70" s="5">
        <f t="shared" si="15"/>
        <v>0</v>
      </c>
      <c r="P70" s="5">
        <f t="shared" si="15"/>
        <v>0</v>
      </c>
      <c r="Q70" s="5">
        <f t="shared" si="15"/>
        <v>224610</v>
      </c>
      <c r="R70" s="5">
        <f t="shared" si="15"/>
        <v>14961.52</v>
      </c>
      <c r="S70" s="5">
        <f t="shared" si="15"/>
        <v>0</v>
      </c>
      <c r="T70" s="5">
        <f t="shared" si="15"/>
        <v>0</v>
      </c>
    </row>
    <row r="71" spans="1:20" ht="24.95" customHeight="1" x14ac:dyDescent="0.2">
      <c r="A71" s="4">
        <v>52</v>
      </c>
      <c r="B71" s="6" t="s">
        <v>156</v>
      </c>
      <c r="C71" s="3">
        <f t="shared" ref="C71:C73" si="16">D71+E71+F71+G71+H71+I71+K71+L71+M71+N71+O71+P71+Q71+R71+S71+T71</f>
        <v>684013.25</v>
      </c>
      <c r="D71" s="3">
        <v>0</v>
      </c>
      <c r="E71" s="3">
        <v>0</v>
      </c>
      <c r="F71" s="3">
        <v>0</v>
      </c>
      <c r="G71" s="3">
        <v>628020.82999999996</v>
      </c>
      <c r="H71" s="3">
        <v>0</v>
      </c>
      <c r="I71" s="3">
        <v>0</v>
      </c>
      <c r="J71" s="2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53040</v>
      </c>
      <c r="R71" s="3">
        <v>2952.42</v>
      </c>
      <c r="S71" s="3">
        <v>0</v>
      </c>
      <c r="T71" s="3">
        <v>0</v>
      </c>
    </row>
    <row r="72" spans="1:20" ht="24.95" customHeight="1" x14ac:dyDescent="0.2">
      <c r="A72" s="4">
        <v>53</v>
      </c>
      <c r="B72" s="6" t="s">
        <v>157</v>
      </c>
      <c r="C72" s="3">
        <f t="shared" si="16"/>
        <v>400623.73000000004</v>
      </c>
      <c r="D72" s="3">
        <v>0</v>
      </c>
      <c r="E72" s="3">
        <v>0</v>
      </c>
      <c r="F72" s="3">
        <v>0</v>
      </c>
      <c r="G72" s="3">
        <v>335498.53000000003</v>
      </c>
      <c r="H72" s="3">
        <v>0</v>
      </c>
      <c r="I72" s="3">
        <v>0</v>
      </c>
      <c r="J72" s="2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63160</v>
      </c>
      <c r="R72" s="3">
        <v>1965.2</v>
      </c>
      <c r="S72" s="3">
        <v>0</v>
      </c>
      <c r="T72" s="3">
        <v>0</v>
      </c>
    </row>
    <row r="73" spans="1:20" ht="24.95" customHeight="1" x14ac:dyDescent="0.2">
      <c r="A73" s="4">
        <v>54</v>
      </c>
      <c r="B73" s="6" t="s">
        <v>158</v>
      </c>
      <c r="C73" s="3">
        <f t="shared" si="16"/>
        <v>1467327.58</v>
      </c>
      <c r="D73" s="3">
        <v>0</v>
      </c>
      <c r="E73" s="3">
        <v>0</v>
      </c>
      <c r="F73" s="3">
        <v>0</v>
      </c>
      <c r="G73" s="3">
        <v>0</v>
      </c>
      <c r="H73" s="3">
        <v>234161.34</v>
      </c>
      <c r="I73" s="3">
        <v>0</v>
      </c>
      <c r="J73" s="23">
        <v>0</v>
      </c>
      <c r="K73" s="3">
        <v>0</v>
      </c>
      <c r="L73" s="3">
        <v>1114712.3400000001</v>
      </c>
      <c r="M73" s="3">
        <v>0</v>
      </c>
      <c r="N73" s="3">
        <v>0</v>
      </c>
      <c r="O73" s="3">
        <v>0</v>
      </c>
      <c r="P73" s="3">
        <v>0</v>
      </c>
      <c r="Q73" s="3">
        <v>108410</v>
      </c>
      <c r="R73" s="3">
        <v>10043.9</v>
      </c>
      <c r="S73" s="3">
        <v>0</v>
      </c>
      <c r="T73" s="3">
        <v>0</v>
      </c>
    </row>
    <row r="74" spans="1:20" ht="24.95" customHeight="1" x14ac:dyDescent="0.2">
      <c r="A74" s="60" t="s">
        <v>32</v>
      </c>
      <c r="B74" s="6"/>
      <c r="C74" s="5">
        <f>SUM(C75:C77)</f>
        <v>9103775.9000000004</v>
      </c>
      <c r="D74" s="5">
        <f t="shared" ref="D74:T74" si="17">SUM(D75:D77)</f>
        <v>0</v>
      </c>
      <c r="E74" s="5">
        <f t="shared" si="17"/>
        <v>301719.46000000002</v>
      </c>
      <c r="F74" s="5">
        <f t="shared" si="17"/>
        <v>0</v>
      </c>
      <c r="G74" s="5">
        <f t="shared" si="17"/>
        <v>0</v>
      </c>
      <c r="H74" s="5">
        <f t="shared" si="17"/>
        <v>0</v>
      </c>
      <c r="I74" s="5">
        <f t="shared" si="17"/>
        <v>0</v>
      </c>
      <c r="J74" s="65">
        <f t="shared" si="17"/>
        <v>0</v>
      </c>
      <c r="K74" s="5">
        <f t="shared" si="17"/>
        <v>0</v>
      </c>
      <c r="L74" s="5">
        <f t="shared" si="17"/>
        <v>5579848.0700000003</v>
      </c>
      <c r="M74" s="5">
        <f t="shared" si="17"/>
        <v>0</v>
      </c>
      <c r="N74" s="5">
        <f t="shared" si="17"/>
        <v>2604759.7200000002</v>
      </c>
      <c r="O74" s="5">
        <f t="shared" si="17"/>
        <v>291068.28000000003</v>
      </c>
      <c r="P74" s="5">
        <f t="shared" si="17"/>
        <v>0</v>
      </c>
      <c r="Q74" s="5">
        <f t="shared" si="17"/>
        <v>254850</v>
      </c>
      <c r="R74" s="5">
        <f t="shared" si="17"/>
        <v>71530.37</v>
      </c>
      <c r="S74" s="5">
        <f t="shared" si="17"/>
        <v>0</v>
      </c>
      <c r="T74" s="5">
        <f t="shared" si="17"/>
        <v>0</v>
      </c>
    </row>
    <row r="75" spans="1:20" ht="24.95" customHeight="1" x14ac:dyDescent="0.2">
      <c r="A75" s="4">
        <v>55</v>
      </c>
      <c r="B75" s="6" t="s">
        <v>159</v>
      </c>
      <c r="C75" s="3">
        <f t="shared" ref="C75:C77" si="18">D75+E75+F75+G75+H75+I75+K75+L75+M75+N75+O75+P75+Q75+R75+S75+T75</f>
        <v>309833.99000000005</v>
      </c>
      <c r="D75" s="3">
        <v>0</v>
      </c>
      <c r="E75" s="3">
        <v>301719.46000000002</v>
      </c>
      <c r="F75" s="3">
        <v>0</v>
      </c>
      <c r="G75" s="3">
        <v>0</v>
      </c>
      <c r="H75" s="3">
        <v>0</v>
      </c>
      <c r="I75" s="3">
        <v>0</v>
      </c>
      <c r="J75" s="2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8114.53</v>
      </c>
      <c r="S75" s="3">
        <v>0</v>
      </c>
      <c r="T75" s="3">
        <v>0</v>
      </c>
    </row>
    <row r="76" spans="1:20" ht="24.95" customHeight="1" x14ac:dyDescent="0.2">
      <c r="A76" s="4">
        <v>56</v>
      </c>
      <c r="B76" s="6" t="s">
        <v>160</v>
      </c>
      <c r="C76" s="3">
        <f t="shared" si="18"/>
        <v>2635967.9899999998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23">
        <v>0</v>
      </c>
      <c r="K76" s="3">
        <v>0</v>
      </c>
      <c r="L76" s="3">
        <v>2542376.7599999998</v>
      </c>
      <c r="M76" s="3">
        <v>0</v>
      </c>
      <c r="N76" s="3">
        <v>0</v>
      </c>
      <c r="O76" s="3">
        <v>0</v>
      </c>
      <c r="P76" s="3">
        <v>0</v>
      </c>
      <c r="Q76" s="3">
        <v>74660</v>
      </c>
      <c r="R76" s="3">
        <v>18931.23</v>
      </c>
      <c r="S76" s="3">
        <v>0</v>
      </c>
      <c r="T76" s="3">
        <v>0</v>
      </c>
    </row>
    <row r="77" spans="1:20" ht="24.95" customHeight="1" x14ac:dyDescent="0.2">
      <c r="A77" s="4">
        <v>57</v>
      </c>
      <c r="B77" s="6" t="s">
        <v>161</v>
      </c>
      <c r="C77" s="3">
        <f t="shared" si="18"/>
        <v>6157973.9200000009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23">
        <v>0</v>
      </c>
      <c r="K77" s="3">
        <v>0</v>
      </c>
      <c r="L77" s="3">
        <v>3037471.31</v>
      </c>
      <c r="M77" s="3">
        <v>0</v>
      </c>
      <c r="N77" s="3">
        <v>2604759.7200000002</v>
      </c>
      <c r="O77" s="3">
        <v>291068.28000000003</v>
      </c>
      <c r="P77" s="3">
        <v>0</v>
      </c>
      <c r="Q77" s="3">
        <v>180190</v>
      </c>
      <c r="R77" s="3">
        <v>44484.61</v>
      </c>
      <c r="S77" s="3">
        <v>0</v>
      </c>
      <c r="T77" s="3">
        <v>0</v>
      </c>
    </row>
    <row r="78" spans="1:20" ht="24.95" customHeight="1" x14ac:dyDescent="0.2">
      <c r="A78" s="60" t="s">
        <v>23</v>
      </c>
      <c r="B78" s="6"/>
      <c r="C78" s="5">
        <f>SUM(C79:C80)</f>
        <v>12679635.25</v>
      </c>
      <c r="D78" s="5">
        <f t="shared" ref="D78:T78" si="19">SUM(D79:D80)</f>
        <v>0</v>
      </c>
      <c r="E78" s="5">
        <f t="shared" si="19"/>
        <v>429312.15</v>
      </c>
      <c r="F78" s="5">
        <f t="shared" si="19"/>
        <v>0</v>
      </c>
      <c r="G78" s="5">
        <f t="shared" si="19"/>
        <v>0</v>
      </c>
      <c r="H78" s="5">
        <f t="shared" si="19"/>
        <v>2131044.36</v>
      </c>
      <c r="I78" s="5">
        <f t="shared" si="19"/>
        <v>0</v>
      </c>
      <c r="J78" s="65">
        <f t="shared" si="19"/>
        <v>0</v>
      </c>
      <c r="K78" s="5">
        <f t="shared" si="19"/>
        <v>0</v>
      </c>
      <c r="L78" s="5">
        <f t="shared" si="19"/>
        <v>0</v>
      </c>
      <c r="M78" s="5">
        <f t="shared" si="19"/>
        <v>0</v>
      </c>
      <c r="N78" s="5">
        <f t="shared" si="19"/>
        <v>8981001.0800000001</v>
      </c>
      <c r="O78" s="5">
        <f t="shared" si="19"/>
        <v>508497.38</v>
      </c>
      <c r="P78" s="5">
        <f t="shared" si="19"/>
        <v>0</v>
      </c>
      <c r="Q78" s="5">
        <f t="shared" si="19"/>
        <v>534260</v>
      </c>
      <c r="R78" s="5">
        <f t="shared" si="19"/>
        <v>95520.28</v>
      </c>
      <c r="S78" s="5">
        <f t="shared" si="19"/>
        <v>0</v>
      </c>
      <c r="T78" s="5">
        <f t="shared" si="19"/>
        <v>0</v>
      </c>
    </row>
    <row r="79" spans="1:20" ht="24.95" customHeight="1" x14ac:dyDescent="0.2">
      <c r="A79" s="4">
        <v>58</v>
      </c>
      <c r="B79" s="6" t="s">
        <v>162</v>
      </c>
      <c r="C79" s="3">
        <f t="shared" ref="C79:C80" si="20">D79+E79+F79+G79+H79+I79+K79+L79+M79+N79+O79+P79+Q79+R79+S79+T79</f>
        <v>5546850.9999999991</v>
      </c>
      <c r="D79" s="3">
        <v>0</v>
      </c>
      <c r="E79" s="3">
        <v>188701.87</v>
      </c>
      <c r="F79" s="3">
        <v>0</v>
      </c>
      <c r="G79" s="3">
        <v>0</v>
      </c>
      <c r="H79" s="3">
        <v>870100.86</v>
      </c>
      <c r="I79" s="3">
        <v>0</v>
      </c>
      <c r="J79" s="23">
        <v>0</v>
      </c>
      <c r="K79" s="3">
        <v>0</v>
      </c>
      <c r="L79" s="3">
        <v>0</v>
      </c>
      <c r="M79" s="3">
        <v>0</v>
      </c>
      <c r="N79" s="3">
        <v>3958548.96</v>
      </c>
      <c r="O79" s="3">
        <v>228335.47</v>
      </c>
      <c r="P79" s="3">
        <v>0</v>
      </c>
      <c r="Q79" s="3">
        <v>264940</v>
      </c>
      <c r="R79" s="3">
        <v>36223.839999999997</v>
      </c>
      <c r="S79" s="3">
        <v>0</v>
      </c>
      <c r="T79" s="3">
        <v>0</v>
      </c>
    </row>
    <row r="80" spans="1:20" ht="24.95" customHeight="1" x14ac:dyDescent="0.2">
      <c r="A80" s="4">
        <v>59</v>
      </c>
      <c r="B80" s="6" t="s">
        <v>163</v>
      </c>
      <c r="C80" s="3">
        <f t="shared" si="20"/>
        <v>7132784.2500000009</v>
      </c>
      <c r="D80" s="3">
        <v>0</v>
      </c>
      <c r="E80" s="3">
        <v>240610.28</v>
      </c>
      <c r="F80" s="3">
        <v>0</v>
      </c>
      <c r="G80" s="3">
        <v>0</v>
      </c>
      <c r="H80" s="3">
        <v>1260943.5</v>
      </c>
      <c r="I80" s="3">
        <v>0</v>
      </c>
      <c r="J80" s="23">
        <v>0</v>
      </c>
      <c r="K80" s="3">
        <v>0</v>
      </c>
      <c r="L80" s="3">
        <v>0</v>
      </c>
      <c r="M80" s="3">
        <v>0</v>
      </c>
      <c r="N80" s="3">
        <v>5022452.12</v>
      </c>
      <c r="O80" s="3">
        <v>280161.90999999997</v>
      </c>
      <c r="P80" s="3">
        <v>0</v>
      </c>
      <c r="Q80" s="3">
        <v>269320</v>
      </c>
      <c r="R80" s="3">
        <v>59296.44</v>
      </c>
      <c r="S80" s="3">
        <v>0</v>
      </c>
      <c r="T80" s="3">
        <v>0</v>
      </c>
    </row>
    <row r="81" spans="1:20" ht="24.95" customHeight="1" x14ac:dyDescent="0.2">
      <c r="A81" s="61" t="s">
        <v>24</v>
      </c>
      <c r="B81" s="6"/>
      <c r="C81" s="5">
        <f>SUM(C82:C89)</f>
        <v>38194078.859999999</v>
      </c>
      <c r="D81" s="5">
        <f t="shared" ref="D81:T81" si="21">SUM(D82:D89)</f>
        <v>0</v>
      </c>
      <c r="E81" s="5">
        <f t="shared" si="21"/>
        <v>595983.63</v>
      </c>
      <c r="F81" s="5">
        <f t="shared" si="21"/>
        <v>0</v>
      </c>
      <c r="G81" s="5">
        <f t="shared" si="21"/>
        <v>435112.37</v>
      </c>
      <c r="H81" s="5">
        <f t="shared" si="21"/>
        <v>3345521.3200000003</v>
      </c>
      <c r="I81" s="5">
        <f t="shared" si="21"/>
        <v>187569.6</v>
      </c>
      <c r="J81" s="65">
        <f t="shared" si="21"/>
        <v>0</v>
      </c>
      <c r="K81" s="5">
        <f t="shared" si="21"/>
        <v>0</v>
      </c>
      <c r="L81" s="5">
        <f t="shared" si="21"/>
        <v>24764034.93</v>
      </c>
      <c r="M81" s="5">
        <f t="shared" si="21"/>
        <v>71629.84</v>
      </c>
      <c r="N81" s="5">
        <f t="shared" si="21"/>
        <v>7178363.5</v>
      </c>
      <c r="O81" s="5">
        <f t="shared" si="21"/>
        <v>595827.04</v>
      </c>
      <c r="P81" s="5">
        <f t="shared" si="21"/>
        <v>0</v>
      </c>
      <c r="Q81" s="5">
        <f t="shared" si="21"/>
        <v>774330</v>
      </c>
      <c r="R81" s="5">
        <f t="shared" si="21"/>
        <v>245706.63</v>
      </c>
      <c r="S81" s="5">
        <f t="shared" si="21"/>
        <v>0</v>
      </c>
      <c r="T81" s="5">
        <f t="shared" si="21"/>
        <v>0</v>
      </c>
    </row>
    <row r="82" spans="1:20" ht="24.95" customHeight="1" x14ac:dyDescent="0.2">
      <c r="A82" s="4">
        <v>60</v>
      </c>
      <c r="B82" s="46" t="s">
        <v>164</v>
      </c>
      <c r="C82" s="3">
        <f t="shared" ref="C82:C89" si="22">D82+E82+F82+G82+H82+I82+K82+L82+M82+N82+O82+P82+Q82+R82+S82+T82</f>
        <v>4093598.0599999996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23">
        <v>0</v>
      </c>
      <c r="K82" s="3">
        <v>0</v>
      </c>
      <c r="L82" s="3">
        <v>3989316.76</v>
      </c>
      <c r="M82" s="3">
        <v>0</v>
      </c>
      <c r="N82" s="3">
        <v>0</v>
      </c>
      <c r="O82" s="3">
        <v>0</v>
      </c>
      <c r="P82" s="3">
        <v>0</v>
      </c>
      <c r="Q82" s="3">
        <v>86450</v>
      </c>
      <c r="R82" s="3">
        <v>17831.3</v>
      </c>
      <c r="S82" s="3">
        <v>0</v>
      </c>
      <c r="T82" s="3">
        <v>0</v>
      </c>
    </row>
    <row r="83" spans="1:20" ht="24.95" customHeight="1" x14ac:dyDescent="0.2">
      <c r="A83" s="4">
        <v>61</v>
      </c>
      <c r="B83" s="46" t="s">
        <v>165</v>
      </c>
      <c r="C83" s="3">
        <f t="shared" si="22"/>
        <v>10102760.940000001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23">
        <v>0</v>
      </c>
      <c r="K83" s="3">
        <v>0</v>
      </c>
      <c r="L83" s="3">
        <v>9804089.0600000005</v>
      </c>
      <c r="M83" s="3">
        <v>0</v>
      </c>
      <c r="N83" s="3">
        <v>0</v>
      </c>
      <c r="O83" s="3">
        <v>0</v>
      </c>
      <c r="P83" s="3">
        <v>0</v>
      </c>
      <c r="Q83" s="3">
        <v>223140</v>
      </c>
      <c r="R83" s="3">
        <v>75531.88</v>
      </c>
      <c r="S83" s="3">
        <v>0</v>
      </c>
      <c r="T83" s="3">
        <v>0</v>
      </c>
    </row>
    <row r="84" spans="1:20" ht="24.95" customHeight="1" x14ac:dyDescent="0.2">
      <c r="A84" s="4">
        <v>62</v>
      </c>
      <c r="B84" s="46" t="s">
        <v>166</v>
      </c>
      <c r="C84" s="3">
        <f t="shared" si="22"/>
        <v>1126072.79</v>
      </c>
      <c r="D84" s="3">
        <v>0</v>
      </c>
      <c r="E84" s="3">
        <v>0</v>
      </c>
      <c r="F84" s="3">
        <v>0</v>
      </c>
      <c r="G84" s="3">
        <v>0</v>
      </c>
      <c r="H84" s="3">
        <v>1050485.72</v>
      </c>
      <c r="I84" s="3">
        <v>0</v>
      </c>
      <c r="J84" s="2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64360</v>
      </c>
      <c r="R84" s="3">
        <v>11227.07</v>
      </c>
      <c r="S84" s="3">
        <v>0</v>
      </c>
      <c r="T84" s="3">
        <v>0</v>
      </c>
    </row>
    <row r="85" spans="1:20" ht="24.95" customHeight="1" x14ac:dyDescent="0.2">
      <c r="A85" s="4">
        <v>63</v>
      </c>
      <c r="B85" s="46" t="s">
        <v>167</v>
      </c>
      <c r="C85" s="3">
        <f t="shared" si="22"/>
        <v>2822353.02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23">
        <v>0</v>
      </c>
      <c r="K85" s="3">
        <v>0</v>
      </c>
      <c r="L85" s="3">
        <v>0</v>
      </c>
      <c r="M85" s="3">
        <v>0</v>
      </c>
      <c r="N85" s="3">
        <v>2608038</v>
      </c>
      <c r="O85" s="3">
        <v>190006.08</v>
      </c>
      <c r="P85" s="3">
        <v>0</v>
      </c>
      <c r="Q85" s="3">
        <v>0</v>
      </c>
      <c r="R85" s="3">
        <v>24308.94</v>
      </c>
      <c r="S85" s="3">
        <v>0</v>
      </c>
      <c r="T85" s="3">
        <v>0</v>
      </c>
    </row>
    <row r="86" spans="1:20" ht="24.95" customHeight="1" x14ac:dyDescent="0.2">
      <c r="A86" s="4">
        <v>64</v>
      </c>
      <c r="B86" s="6" t="s">
        <v>168</v>
      </c>
      <c r="C86" s="3">
        <f t="shared" si="22"/>
        <v>9351124.8900000006</v>
      </c>
      <c r="D86" s="3">
        <v>0</v>
      </c>
      <c r="E86" s="3">
        <v>437500.91</v>
      </c>
      <c r="F86" s="3">
        <v>0</v>
      </c>
      <c r="G86" s="3">
        <v>435112.37</v>
      </c>
      <c r="H86" s="3">
        <v>857485.86</v>
      </c>
      <c r="I86" s="3">
        <v>0</v>
      </c>
      <c r="J86" s="23">
        <v>0</v>
      </c>
      <c r="K86" s="3">
        <v>0</v>
      </c>
      <c r="L86" s="3">
        <v>4082014.86</v>
      </c>
      <c r="M86" s="3">
        <v>0</v>
      </c>
      <c r="N86" s="3">
        <v>2915499.5</v>
      </c>
      <c r="O86" s="3">
        <v>285259.92</v>
      </c>
      <c r="P86" s="3">
        <v>0</v>
      </c>
      <c r="Q86" s="3">
        <v>257680</v>
      </c>
      <c r="R86" s="3">
        <v>80571.47</v>
      </c>
      <c r="S86" s="3">
        <v>0</v>
      </c>
      <c r="T86" s="3">
        <v>0</v>
      </c>
    </row>
    <row r="87" spans="1:20" ht="24.95" customHeight="1" x14ac:dyDescent="0.2">
      <c r="A87" s="4">
        <v>65</v>
      </c>
      <c r="B87" s="6" t="s">
        <v>169</v>
      </c>
      <c r="C87" s="3">
        <f t="shared" si="22"/>
        <v>1197222.1200000001</v>
      </c>
      <c r="D87" s="3">
        <v>0</v>
      </c>
      <c r="E87" s="3">
        <v>0</v>
      </c>
      <c r="F87" s="3">
        <v>0</v>
      </c>
      <c r="G87" s="3">
        <v>0</v>
      </c>
      <c r="H87" s="3">
        <v>1126972.54</v>
      </c>
      <c r="I87" s="3">
        <v>0</v>
      </c>
      <c r="J87" s="2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63250</v>
      </c>
      <c r="R87" s="3">
        <v>6999.58</v>
      </c>
      <c r="S87" s="3">
        <v>0</v>
      </c>
      <c r="T87" s="3">
        <v>0</v>
      </c>
    </row>
    <row r="88" spans="1:20" ht="24.95" customHeight="1" x14ac:dyDescent="0.2">
      <c r="A88" s="4">
        <v>66</v>
      </c>
      <c r="B88" s="6" t="s">
        <v>170</v>
      </c>
      <c r="C88" s="3">
        <f t="shared" si="22"/>
        <v>5518626.96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23">
        <v>0</v>
      </c>
      <c r="K88" s="3">
        <v>0</v>
      </c>
      <c r="L88" s="3">
        <v>5409940.5700000003</v>
      </c>
      <c r="M88" s="3">
        <v>0</v>
      </c>
      <c r="N88" s="3">
        <v>0</v>
      </c>
      <c r="O88" s="3">
        <v>0</v>
      </c>
      <c r="P88" s="3">
        <v>0</v>
      </c>
      <c r="Q88" s="3">
        <v>79450</v>
      </c>
      <c r="R88" s="3">
        <v>29236.39</v>
      </c>
      <c r="S88" s="3">
        <v>0</v>
      </c>
      <c r="T88" s="3">
        <v>0</v>
      </c>
    </row>
    <row r="89" spans="1:20" ht="24.95" customHeight="1" x14ac:dyDescent="0.2">
      <c r="A89" s="4">
        <v>67</v>
      </c>
      <c r="B89" s="6" t="s">
        <v>171</v>
      </c>
      <c r="C89" s="3">
        <f t="shared" si="22"/>
        <v>3982320.08</v>
      </c>
      <c r="D89" s="3">
        <v>0</v>
      </c>
      <c r="E89" s="3">
        <v>158482.72</v>
      </c>
      <c r="F89" s="3">
        <v>0</v>
      </c>
      <c r="G89" s="3">
        <v>0</v>
      </c>
      <c r="H89" s="3">
        <v>310577.2</v>
      </c>
      <c r="I89" s="3">
        <v>187569.6</v>
      </c>
      <c r="J89" s="23">
        <v>0</v>
      </c>
      <c r="K89" s="3">
        <v>0</v>
      </c>
      <c r="L89" s="3">
        <v>1478673.68</v>
      </c>
      <c r="M89" s="3">
        <v>71629.84</v>
      </c>
      <c r="N89" s="3">
        <v>1654826</v>
      </c>
      <c r="O89" s="3">
        <v>120561.04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</row>
    <row r="90" spans="1:20" ht="24.95" customHeight="1" x14ac:dyDescent="0.2">
      <c r="A90" s="60" t="s">
        <v>25</v>
      </c>
      <c r="B90" s="6"/>
      <c r="C90" s="5">
        <f>SUM(C91)</f>
        <v>4368317.29</v>
      </c>
      <c r="D90" s="5">
        <f t="shared" ref="D90:T90" si="23">SUM(D91)</f>
        <v>0</v>
      </c>
      <c r="E90" s="5">
        <f t="shared" si="23"/>
        <v>217411.87</v>
      </c>
      <c r="F90" s="5">
        <f t="shared" si="23"/>
        <v>0</v>
      </c>
      <c r="G90" s="5">
        <f t="shared" si="23"/>
        <v>0</v>
      </c>
      <c r="H90" s="5">
        <f t="shared" si="23"/>
        <v>0</v>
      </c>
      <c r="I90" s="5">
        <f t="shared" si="23"/>
        <v>0</v>
      </c>
      <c r="J90" s="65">
        <f t="shared" si="23"/>
        <v>0</v>
      </c>
      <c r="K90" s="5">
        <f t="shared" si="23"/>
        <v>0</v>
      </c>
      <c r="L90" s="5">
        <f t="shared" si="23"/>
        <v>2028518.06</v>
      </c>
      <c r="M90" s="5">
        <f t="shared" si="23"/>
        <v>0</v>
      </c>
      <c r="N90" s="5">
        <f t="shared" si="23"/>
        <v>1945769.85</v>
      </c>
      <c r="O90" s="5">
        <f t="shared" si="23"/>
        <v>141757.18</v>
      </c>
      <c r="P90" s="5">
        <f t="shared" si="23"/>
        <v>0</v>
      </c>
      <c r="Q90" s="5">
        <f t="shared" si="23"/>
        <v>0</v>
      </c>
      <c r="R90" s="5">
        <f t="shared" si="23"/>
        <v>34860.33</v>
      </c>
      <c r="S90" s="5">
        <f t="shared" si="23"/>
        <v>0</v>
      </c>
      <c r="T90" s="5">
        <f t="shared" si="23"/>
        <v>0</v>
      </c>
    </row>
    <row r="91" spans="1:20" ht="24.95" customHeight="1" x14ac:dyDescent="0.2">
      <c r="A91" s="4">
        <v>68</v>
      </c>
      <c r="B91" s="6" t="s">
        <v>172</v>
      </c>
      <c r="C91" s="3">
        <f>D91+E91+F91+G91+H91+I91+K91+L91+M91+N91+O91+P91+Q91+R91+S91+T91</f>
        <v>4368317.29</v>
      </c>
      <c r="D91" s="3">
        <v>0</v>
      </c>
      <c r="E91" s="3">
        <v>217411.87</v>
      </c>
      <c r="F91" s="3">
        <v>0</v>
      </c>
      <c r="G91" s="3">
        <v>0</v>
      </c>
      <c r="H91" s="3">
        <v>0</v>
      </c>
      <c r="I91" s="3">
        <v>0</v>
      </c>
      <c r="J91" s="23">
        <v>0</v>
      </c>
      <c r="K91" s="3">
        <v>0</v>
      </c>
      <c r="L91" s="3">
        <v>2028518.06</v>
      </c>
      <c r="M91" s="3">
        <v>0</v>
      </c>
      <c r="N91" s="3">
        <v>1945769.85</v>
      </c>
      <c r="O91" s="3">
        <v>141757.18</v>
      </c>
      <c r="P91" s="3">
        <v>0</v>
      </c>
      <c r="Q91" s="3">
        <v>0</v>
      </c>
      <c r="R91" s="3">
        <v>34860.33</v>
      </c>
      <c r="S91" s="3">
        <v>0</v>
      </c>
      <c r="T91" s="3">
        <v>0</v>
      </c>
    </row>
    <row r="92" spans="1:20" ht="24.95" customHeight="1" x14ac:dyDescent="0.2">
      <c r="A92" s="61" t="s">
        <v>26</v>
      </c>
      <c r="B92" s="6"/>
      <c r="C92" s="5">
        <f>SUM(C93:C291)</f>
        <v>3965663407.650001</v>
      </c>
      <c r="D92" s="5">
        <f t="shared" ref="D92:T92" si="24">SUM(D93:D291)</f>
        <v>692443994.80599999</v>
      </c>
      <c r="E92" s="5">
        <f t="shared" si="24"/>
        <v>89246988.438000008</v>
      </c>
      <c r="F92" s="5">
        <f t="shared" si="24"/>
        <v>135228633.93599999</v>
      </c>
      <c r="G92" s="5">
        <f t="shared" si="24"/>
        <v>301204629.676</v>
      </c>
      <c r="H92" s="5">
        <f t="shared" si="24"/>
        <v>261888228.94600001</v>
      </c>
      <c r="I92" s="5">
        <f t="shared" si="24"/>
        <v>80870749.439999998</v>
      </c>
      <c r="J92" s="65">
        <f t="shared" si="24"/>
        <v>142</v>
      </c>
      <c r="K92" s="5">
        <f t="shared" si="24"/>
        <v>456699817.54000002</v>
      </c>
      <c r="L92" s="5">
        <f t="shared" si="24"/>
        <v>791264552.13400018</v>
      </c>
      <c r="M92" s="5">
        <f t="shared" si="24"/>
        <v>26234656.218000002</v>
      </c>
      <c r="N92" s="5">
        <f t="shared" si="24"/>
        <v>1025443968.4860001</v>
      </c>
      <c r="O92" s="5">
        <f t="shared" si="24"/>
        <v>43935279.99000001</v>
      </c>
      <c r="P92" s="5">
        <f t="shared" si="24"/>
        <v>0</v>
      </c>
      <c r="Q92" s="5">
        <f t="shared" si="24"/>
        <v>30708691.660000004</v>
      </c>
      <c r="R92" s="5">
        <f t="shared" si="24"/>
        <v>30493216.379999995</v>
      </c>
      <c r="S92" s="5">
        <f t="shared" si="24"/>
        <v>0</v>
      </c>
      <c r="T92" s="5">
        <f t="shared" si="24"/>
        <v>0</v>
      </c>
    </row>
    <row r="93" spans="1:20" ht="24.95" customHeight="1" x14ac:dyDescent="0.2">
      <c r="A93" s="4">
        <v>69</v>
      </c>
      <c r="B93" s="46" t="s">
        <v>173</v>
      </c>
      <c r="C93" s="3">
        <f t="shared" ref="C93:C156" si="25">D93+E93+F93+G93+H93+I93+K93+L93+M93+N93+O93+P93+Q93+R93+S93+T93</f>
        <v>24188071.859999999</v>
      </c>
      <c r="D93" s="3">
        <v>9046687.1400000006</v>
      </c>
      <c r="E93" s="3">
        <v>1131353.52</v>
      </c>
      <c r="F93" s="3">
        <v>3576636.83</v>
      </c>
      <c r="G93" s="3">
        <v>5635583.6600000001</v>
      </c>
      <c r="H93" s="3">
        <v>4594666.25</v>
      </c>
      <c r="I93" s="3">
        <v>0</v>
      </c>
      <c r="J93" s="2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203144.46</v>
      </c>
      <c r="S93" s="3">
        <v>0</v>
      </c>
      <c r="T93" s="3">
        <v>0</v>
      </c>
    </row>
    <row r="94" spans="1:20" ht="24.95" customHeight="1" x14ac:dyDescent="0.2">
      <c r="A94" s="4">
        <v>70</v>
      </c>
      <c r="B94" s="47" t="s">
        <v>174</v>
      </c>
      <c r="C94" s="3">
        <f t="shared" si="25"/>
        <v>11588717.49</v>
      </c>
      <c r="D94" s="3">
        <v>1291819.76</v>
      </c>
      <c r="E94" s="3">
        <v>291103.12</v>
      </c>
      <c r="F94" s="3">
        <v>0</v>
      </c>
      <c r="G94" s="3">
        <v>289513.84000000003</v>
      </c>
      <c r="H94" s="3">
        <v>570551.52</v>
      </c>
      <c r="I94" s="3">
        <v>0</v>
      </c>
      <c r="J94" s="23">
        <v>0</v>
      </c>
      <c r="K94" s="3">
        <v>0</v>
      </c>
      <c r="L94" s="3">
        <v>4035388.02</v>
      </c>
      <c r="M94" s="3">
        <v>0</v>
      </c>
      <c r="N94" s="3">
        <v>4727528.45</v>
      </c>
      <c r="O94" s="3">
        <v>317692.99</v>
      </c>
      <c r="P94" s="3">
        <v>0</v>
      </c>
      <c r="Q94" s="3">
        <v>0</v>
      </c>
      <c r="R94" s="3">
        <v>65119.79</v>
      </c>
      <c r="S94" s="3">
        <v>0</v>
      </c>
      <c r="T94" s="3">
        <v>0</v>
      </c>
    </row>
    <row r="95" spans="1:20" ht="24.95" customHeight="1" x14ac:dyDescent="0.2">
      <c r="A95" s="4">
        <v>71</v>
      </c>
      <c r="B95" s="47" t="s">
        <v>83</v>
      </c>
      <c r="C95" s="3">
        <f t="shared" si="25"/>
        <v>38723584.650000006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23">
        <v>0</v>
      </c>
      <c r="K95" s="3">
        <v>0</v>
      </c>
      <c r="L95" s="3">
        <v>0</v>
      </c>
      <c r="M95" s="3">
        <v>0</v>
      </c>
      <c r="N95" s="3">
        <v>36027734.399999999</v>
      </c>
      <c r="O95" s="3">
        <v>2047819.2</v>
      </c>
      <c r="P95" s="3">
        <v>0</v>
      </c>
      <c r="Q95" s="3">
        <v>390640.67</v>
      </c>
      <c r="R95" s="3">
        <v>257390.38</v>
      </c>
      <c r="S95" s="3">
        <v>0</v>
      </c>
      <c r="T95" s="3">
        <v>0</v>
      </c>
    </row>
    <row r="96" spans="1:20" ht="24.95" customHeight="1" x14ac:dyDescent="0.2">
      <c r="A96" s="4">
        <v>72</v>
      </c>
      <c r="B96" s="46" t="s">
        <v>175</v>
      </c>
      <c r="C96" s="3">
        <f t="shared" si="25"/>
        <v>37378909.529999994</v>
      </c>
      <c r="D96" s="3">
        <v>0</v>
      </c>
      <c r="E96" s="3">
        <v>0</v>
      </c>
      <c r="F96" s="3">
        <v>0</v>
      </c>
      <c r="G96" s="3">
        <v>0</v>
      </c>
      <c r="H96" s="3">
        <v>3735489</v>
      </c>
      <c r="I96" s="3">
        <v>0</v>
      </c>
      <c r="J96" s="23">
        <v>0</v>
      </c>
      <c r="K96" s="3">
        <v>0</v>
      </c>
      <c r="L96" s="3">
        <v>10273085.32</v>
      </c>
      <c r="M96" s="3">
        <v>0</v>
      </c>
      <c r="N96" s="3">
        <v>22163030.34</v>
      </c>
      <c r="O96" s="3">
        <v>330579.8</v>
      </c>
      <c r="P96" s="3">
        <v>0</v>
      </c>
      <c r="Q96" s="3">
        <v>640330</v>
      </c>
      <c r="R96" s="3">
        <v>236395.07</v>
      </c>
      <c r="S96" s="3">
        <v>0</v>
      </c>
      <c r="T96" s="3">
        <v>0</v>
      </c>
    </row>
    <row r="97" spans="1:20" ht="24.95" customHeight="1" x14ac:dyDescent="0.2">
      <c r="A97" s="4">
        <v>73</v>
      </c>
      <c r="B97" s="46" t="s">
        <v>176</v>
      </c>
      <c r="C97" s="3">
        <f t="shared" si="25"/>
        <v>33645244.270000003</v>
      </c>
      <c r="D97" s="3">
        <v>0</v>
      </c>
      <c r="E97" s="3">
        <v>0</v>
      </c>
      <c r="F97" s="3">
        <v>0</v>
      </c>
      <c r="G97" s="3">
        <v>0</v>
      </c>
      <c r="H97" s="3">
        <v>3231024.9</v>
      </c>
      <c r="I97" s="3">
        <v>0</v>
      </c>
      <c r="J97" s="23">
        <v>0</v>
      </c>
      <c r="K97" s="3">
        <v>0</v>
      </c>
      <c r="L97" s="3">
        <v>10132348.34</v>
      </c>
      <c r="M97" s="3">
        <v>0</v>
      </c>
      <c r="N97" s="3">
        <v>19118506.140000001</v>
      </c>
      <c r="O97" s="3">
        <v>364723.92</v>
      </c>
      <c r="P97" s="3">
        <v>0</v>
      </c>
      <c r="Q97" s="3">
        <v>594170</v>
      </c>
      <c r="R97" s="3">
        <v>204470.97</v>
      </c>
      <c r="S97" s="3">
        <v>0</v>
      </c>
      <c r="T97" s="3">
        <v>0</v>
      </c>
    </row>
    <row r="98" spans="1:20" ht="24.95" customHeight="1" x14ac:dyDescent="0.2">
      <c r="A98" s="4">
        <v>74</v>
      </c>
      <c r="B98" s="46" t="s">
        <v>177</v>
      </c>
      <c r="C98" s="3">
        <f t="shared" si="25"/>
        <v>35180871.269999996</v>
      </c>
      <c r="D98" s="3">
        <v>0</v>
      </c>
      <c r="E98" s="3">
        <v>0</v>
      </c>
      <c r="F98" s="3">
        <v>0</v>
      </c>
      <c r="G98" s="3">
        <v>0</v>
      </c>
      <c r="H98" s="3">
        <v>3419844.9</v>
      </c>
      <c r="I98" s="3">
        <v>0</v>
      </c>
      <c r="J98" s="23">
        <v>0</v>
      </c>
      <c r="K98" s="3">
        <v>0</v>
      </c>
      <c r="L98" s="3">
        <v>10348815.439999999</v>
      </c>
      <c r="M98" s="3">
        <v>0</v>
      </c>
      <c r="N98" s="3">
        <v>20290363.789999999</v>
      </c>
      <c r="O98" s="3">
        <v>300177.18</v>
      </c>
      <c r="P98" s="3">
        <v>0</v>
      </c>
      <c r="Q98" s="3">
        <v>605250</v>
      </c>
      <c r="R98" s="3">
        <v>216419.96</v>
      </c>
      <c r="S98" s="3">
        <v>0</v>
      </c>
      <c r="T98" s="3">
        <v>0</v>
      </c>
    </row>
    <row r="99" spans="1:20" ht="24.95" customHeight="1" x14ac:dyDescent="0.2">
      <c r="A99" s="4">
        <v>75</v>
      </c>
      <c r="B99" s="6" t="s">
        <v>85</v>
      </c>
      <c r="C99" s="3">
        <f t="shared" si="25"/>
        <v>7497009.9099999992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23">
        <v>0</v>
      </c>
      <c r="K99" s="3">
        <v>0</v>
      </c>
      <c r="L99" s="3">
        <v>0</v>
      </c>
      <c r="M99" s="3">
        <v>0</v>
      </c>
      <c r="N99" s="3">
        <v>6409080</v>
      </c>
      <c r="O99" s="3">
        <v>681116.09</v>
      </c>
      <c r="P99" s="3">
        <v>0</v>
      </c>
      <c r="Q99" s="3">
        <v>259812.55</v>
      </c>
      <c r="R99" s="3">
        <v>147001.26999999999</v>
      </c>
      <c r="S99" s="3">
        <v>0</v>
      </c>
      <c r="T99" s="3">
        <v>0</v>
      </c>
    </row>
    <row r="100" spans="1:20" ht="24.95" customHeight="1" x14ac:dyDescent="0.2">
      <c r="A100" s="4">
        <v>76</v>
      </c>
      <c r="B100" s="6" t="s">
        <v>88</v>
      </c>
      <c r="C100" s="3">
        <f t="shared" si="25"/>
        <v>22799596.589999996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23">
        <v>0</v>
      </c>
      <c r="K100" s="3">
        <v>0</v>
      </c>
      <c r="L100" s="3">
        <v>0</v>
      </c>
      <c r="M100" s="3">
        <v>0</v>
      </c>
      <c r="N100" s="3">
        <v>20623846.399999999</v>
      </c>
      <c r="O100" s="3">
        <v>1786030.4</v>
      </c>
      <c r="P100" s="3">
        <v>0</v>
      </c>
      <c r="Q100" s="3">
        <v>238229.04</v>
      </c>
      <c r="R100" s="3">
        <v>151490.75</v>
      </c>
      <c r="S100" s="3">
        <v>0</v>
      </c>
      <c r="T100" s="3">
        <v>0</v>
      </c>
    </row>
    <row r="101" spans="1:20" ht="24.95" customHeight="1" x14ac:dyDescent="0.2">
      <c r="A101" s="4">
        <v>77</v>
      </c>
      <c r="B101" s="6" t="s">
        <v>89</v>
      </c>
      <c r="C101" s="3">
        <f t="shared" si="25"/>
        <v>25907688.950000003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23">
        <v>0</v>
      </c>
      <c r="K101" s="3">
        <v>0</v>
      </c>
      <c r="L101" s="3">
        <v>0</v>
      </c>
      <c r="M101" s="3">
        <v>0</v>
      </c>
      <c r="N101" s="3">
        <v>23417177.600000001</v>
      </c>
      <c r="O101" s="3">
        <v>2027933.6</v>
      </c>
      <c r="P101" s="3">
        <v>0</v>
      </c>
      <c r="Q101" s="3">
        <v>290568.71000000002</v>
      </c>
      <c r="R101" s="3">
        <v>172009.04</v>
      </c>
      <c r="S101" s="3">
        <v>0</v>
      </c>
      <c r="T101" s="3">
        <v>0</v>
      </c>
    </row>
    <row r="102" spans="1:20" ht="24.95" customHeight="1" x14ac:dyDescent="0.2">
      <c r="A102" s="4">
        <v>78</v>
      </c>
      <c r="B102" s="47" t="s">
        <v>178</v>
      </c>
      <c r="C102" s="3">
        <f t="shared" si="25"/>
        <v>4684205.1399999997</v>
      </c>
      <c r="D102" s="3">
        <v>0</v>
      </c>
      <c r="E102" s="3">
        <v>1667335.22</v>
      </c>
      <c r="F102" s="3">
        <v>1673627.05</v>
      </c>
      <c r="G102" s="3">
        <v>1248682.07</v>
      </c>
      <c r="H102" s="3">
        <v>0</v>
      </c>
      <c r="I102" s="3">
        <v>0</v>
      </c>
      <c r="J102" s="2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94560.8</v>
      </c>
      <c r="S102" s="3">
        <v>0</v>
      </c>
      <c r="T102" s="3">
        <v>0</v>
      </c>
    </row>
    <row r="103" spans="1:20" ht="24.95" customHeight="1" x14ac:dyDescent="0.2">
      <c r="A103" s="4">
        <v>79</v>
      </c>
      <c r="B103" s="6" t="s">
        <v>92</v>
      </c>
      <c r="C103" s="3">
        <f t="shared" si="25"/>
        <v>16627844.090000002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23">
        <v>0</v>
      </c>
      <c r="K103" s="3">
        <v>0</v>
      </c>
      <c r="L103" s="3">
        <v>8298246.25</v>
      </c>
      <c r="M103" s="3">
        <v>0</v>
      </c>
      <c r="N103" s="3">
        <v>7910558.5300000003</v>
      </c>
      <c r="O103" s="3">
        <v>0</v>
      </c>
      <c r="P103" s="3">
        <v>0</v>
      </c>
      <c r="Q103" s="3">
        <v>0</v>
      </c>
      <c r="R103" s="3">
        <v>419039.31</v>
      </c>
      <c r="S103" s="3">
        <v>0</v>
      </c>
      <c r="T103" s="3">
        <v>0</v>
      </c>
    </row>
    <row r="104" spans="1:20" ht="24.95" customHeight="1" x14ac:dyDescent="0.2">
      <c r="A104" s="4">
        <v>80</v>
      </c>
      <c r="B104" s="6" t="s">
        <v>93</v>
      </c>
      <c r="C104" s="3">
        <f t="shared" si="25"/>
        <v>52372730.159999996</v>
      </c>
      <c r="D104" s="3">
        <v>18991899.129999999</v>
      </c>
      <c r="E104" s="3">
        <v>1459406.36</v>
      </c>
      <c r="F104" s="3">
        <v>3082024.04</v>
      </c>
      <c r="G104" s="3">
        <v>4083145.72</v>
      </c>
      <c r="H104" s="3">
        <v>6086481.8200000003</v>
      </c>
      <c r="I104" s="3">
        <v>0</v>
      </c>
      <c r="J104" s="23">
        <v>0</v>
      </c>
      <c r="K104" s="3">
        <v>0</v>
      </c>
      <c r="L104" s="3">
        <v>5636496.25</v>
      </c>
      <c r="M104" s="3">
        <v>485090.95</v>
      </c>
      <c r="N104" s="3">
        <v>8957952.5299999993</v>
      </c>
      <c r="O104" s="3">
        <v>1290918.68</v>
      </c>
      <c r="P104" s="3">
        <v>0</v>
      </c>
      <c r="Q104" s="3">
        <v>1735630</v>
      </c>
      <c r="R104" s="3">
        <v>563684.68000000005</v>
      </c>
      <c r="S104" s="3">
        <v>0</v>
      </c>
      <c r="T104" s="3">
        <v>0</v>
      </c>
    </row>
    <row r="105" spans="1:20" ht="24.95" customHeight="1" x14ac:dyDescent="0.2">
      <c r="A105" s="4">
        <v>81</v>
      </c>
      <c r="B105" s="6" t="s">
        <v>94</v>
      </c>
      <c r="C105" s="3">
        <f t="shared" si="25"/>
        <v>17429621.27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23">
        <v>0</v>
      </c>
      <c r="K105" s="3">
        <v>0</v>
      </c>
      <c r="L105" s="3">
        <v>0</v>
      </c>
      <c r="M105" s="3">
        <v>0</v>
      </c>
      <c r="N105" s="3">
        <v>17082158.399999999</v>
      </c>
      <c r="O105" s="3">
        <v>0</v>
      </c>
      <c r="P105" s="3">
        <v>0</v>
      </c>
      <c r="Q105" s="3">
        <v>231987.71</v>
      </c>
      <c r="R105" s="3">
        <v>115475.16</v>
      </c>
      <c r="S105" s="3">
        <v>0</v>
      </c>
      <c r="T105" s="3">
        <v>0</v>
      </c>
    </row>
    <row r="106" spans="1:20" ht="24.95" customHeight="1" x14ac:dyDescent="0.2">
      <c r="A106" s="4">
        <v>82</v>
      </c>
      <c r="B106" s="6" t="s">
        <v>179</v>
      </c>
      <c r="C106" s="3">
        <f t="shared" si="25"/>
        <v>2461678.86</v>
      </c>
      <c r="D106" s="3">
        <v>0</v>
      </c>
      <c r="E106" s="3">
        <v>0</v>
      </c>
      <c r="F106" s="3">
        <v>0</v>
      </c>
      <c r="G106" s="3">
        <v>0</v>
      </c>
      <c r="H106" s="3">
        <v>316357.56</v>
      </c>
      <c r="I106" s="3">
        <v>0</v>
      </c>
      <c r="J106" s="23">
        <v>0</v>
      </c>
      <c r="K106" s="3">
        <v>0</v>
      </c>
      <c r="L106" s="3">
        <v>2024313.02</v>
      </c>
      <c r="M106" s="3">
        <v>0</v>
      </c>
      <c r="N106" s="3">
        <v>0</v>
      </c>
      <c r="O106" s="3">
        <v>0</v>
      </c>
      <c r="P106" s="3">
        <v>0</v>
      </c>
      <c r="Q106" s="3">
        <v>106760</v>
      </c>
      <c r="R106" s="3">
        <v>14248.28</v>
      </c>
      <c r="S106" s="3">
        <v>0</v>
      </c>
      <c r="T106" s="3">
        <v>0</v>
      </c>
    </row>
    <row r="107" spans="1:20" ht="24.95" customHeight="1" x14ac:dyDescent="0.2">
      <c r="A107" s="4">
        <v>83</v>
      </c>
      <c r="B107" s="6" t="s">
        <v>180</v>
      </c>
      <c r="C107" s="3">
        <f t="shared" si="25"/>
        <v>2051793.2799999998</v>
      </c>
      <c r="D107" s="3">
        <v>0</v>
      </c>
      <c r="E107" s="3">
        <v>0</v>
      </c>
      <c r="F107" s="3">
        <v>0</v>
      </c>
      <c r="G107" s="3">
        <v>0</v>
      </c>
      <c r="H107" s="3">
        <v>315558.84999999998</v>
      </c>
      <c r="I107" s="3">
        <v>0</v>
      </c>
      <c r="J107" s="23">
        <v>0</v>
      </c>
      <c r="K107" s="3">
        <v>0</v>
      </c>
      <c r="L107" s="3">
        <v>1621704.28</v>
      </c>
      <c r="M107" s="3">
        <v>0</v>
      </c>
      <c r="N107" s="3">
        <v>0</v>
      </c>
      <c r="O107" s="3">
        <v>0</v>
      </c>
      <c r="P107" s="3">
        <v>0</v>
      </c>
      <c r="Q107" s="3">
        <v>103510</v>
      </c>
      <c r="R107" s="3">
        <v>11020.15</v>
      </c>
      <c r="S107" s="3">
        <v>0</v>
      </c>
      <c r="T107" s="3">
        <v>0</v>
      </c>
    </row>
    <row r="108" spans="1:20" ht="24.95" customHeight="1" x14ac:dyDescent="0.2">
      <c r="A108" s="4">
        <v>84</v>
      </c>
      <c r="B108" s="6" t="s">
        <v>181</v>
      </c>
      <c r="C108" s="3">
        <f t="shared" si="25"/>
        <v>2045212.31</v>
      </c>
      <c r="D108" s="3">
        <v>0</v>
      </c>
      <c r="E108" s="3">
        <v>0</v>
      </c>
      <c r="F108" s="3">
        <v>0</v>
      </c>
      <c r="G108" s="3">
        <v>0</v>
      </c>
      <c r="H108" s="3">
        <v>316345.36</v>
      </c>
      <c r="I108" s="3">
        <v>0</v>
      </c>
      <c r="J108" s="23">
        <v>0</v>
      </c>
      <c r="K108" s="3">
        <v>0</v>
      </c>
      <c r="L108" s="3">
        <v>1614351.43</v>
      </c>
      <c r="M108" s="3">
        <v>0</v>
      </c>
      <c r="N108" s="3">
        <v>0</v>
      </c>
      <c r="O108" s="3">
        <v>0</v>
      </c>
      <c r="P108" s="3">
        <v>0</v>
      </c>
      <c r="Q108" s="3">
        <v>103500</v>
      </c>
      <c r="R108" s="3">
        <v>11015.52</v>
      </c>
      <c r="S108" s="3">
        <v>0</v>
      </c>
      <c r="T108" s="3">
        <v>0</v>
      </c>
    </row>
    <row r="109" spans="1:20" ht="24.95" customHeight="1" x14ac:dyDescent="0.2">
      <c r="A109" s="4">
        <v>85</v>
      </c>
      <c r="B109" s="6" t="s">
        <v>182</v>
      </c>
      <c r="C109" s="3">
        <f t="shared" si="25"/>
        <v>2395658.02</v>
      </c>
      <c r="D109" s="3">
        <v>0</v>
      </c>
      <c r="E109" s="3">
        <v>0</v>
      </c>
      <c r="F109" s="3">
        <v>0</v>
      </c>
      <c r="G109" s="3">
        <v>0</v>
      </c>
      <c r="H109" s="3">
        <v>316804.03999999998</v>
      </c>
      <c r="I109" s="3">
        <v>0</v>
      </c>
      <c r="J109" s="23">
        <v>0</v>
      </c>
      <c r="K109" s="3">
        <v>0</v>
      </c>
      <c r="L109" s="3">
        <v>1957721.6</v>
      </c>
      <c r="M109" s="3">
        <v>0</v>
      </c>
      <c r="N109" s="3">
        <v>0</v>
      </c>
      <c r="O109" s="3">
        <v>0</v>
      </c>
      <c r="P109" s="3">
        <v>0</v>
      </c>
      <c r="Q109" s="3">
        <v>106850</v>
      </c>
      <c r="R109" s="3">
        <v>14282.38</v>
      </c>
      <c r="S109" s="3">
        <v>0</v>
      </c>
      <c r="T109" s="3">
        <v>0</v>
      </c>
    </row>
    <row r="110" spans="1:20" ht="24.95" customHeight="1" x14ac:dyDescent="0.2">
      <c r="A110" s="4">
        <v>86</v>
      </c>
      <c r="B110" s="6" t="s">
        <v>183</v>
      </c>
      <c r="C110" s="3">
        <f t="shared" si="25"/>
        <v>1849450.09</v>
      </c>
      <c r="D110" s="3">
        <v>0</v>
      </c>
      <c r="E110" s="3">
        <v>0</v>
      </c>
      <c r="F110" s="3">
        <v>0</v>
      </c>
      <c r="G110" s="3">
        <v>0</v>
      </c>
      <c r="H110" s="3">
        <v>316388.90000000002</v>
      </c>
      <c r="I110" s="3">
        <v>0</v>
      </c>
      <c r="J110" s="23">
        <v>0</v>
      </c>
      <c r="K110" s="3">
        <v>0</v>
      </c>
      <c r="L110" s="3">
        <v>1420052.51</v>
      </c>
      <c r="M110" s="3">
        <v>0</v>
      </c>
      <c r="N110" s="3">
        <v>0</v>
      </c>
      <c r="O110" s="3">
        <v>0</v>
      </c>
      <c r="P110" s="3">
        <v>0</v>
      </c>
      <c r="Q110" s="3">
        <v>103600</v>
      </c>
      <c r="R110" s="3">
        <v>9408.68</v>
      </c>
      <c r="S110" s="3">
        <v>0</v>
      </c>
      <c r="T110" s="3">
        <v>0</v>
      </c>
    </row>
    <row r="111" spans="1:20" ht="24.95" customHeight="1" x14ac:dyDescent="0.2">
      <c r="A111" s="4">
        <v>87</v>
      </c>
      <c r="B111" s="46" t="s">
        <v>96</v>
      </c>
      <c r="C111" s="3">
        <f t="shared" si="25"/>
        <v>26004839.859999999</v>
      </c>
      <c r="D111" s="3">
        <v>12848380.449999999</v>
      </c>
      <c r="E111" s="3">
        <v>973036.3</v>
      </c>
      <c r="F111" s="3">
        <v>0</v>
      </c>
      <c r="G111" s="3">
        <v>1928625.86</v>
      </c>
      <c r="H111" s="3">
        <v>3307678</v>
      </c>
      <c r="I111" s="3">
        <v>0</v>
      </c>
      <c r="J111" s="23">
        <v>0</v>
      </c>
      <c r="K111" s="3">
        <v>0</v>
      </c>
      <c r="L111" s="3">
        <v>0</v>
      </c>
      <c r="M111" s="3">
        <v>566796</v>
      </c>
      <c r="N111" s="3">
        <v>6078246</v>
      </c>
      <c r="O111" s="3">
        <v>0</v>
      </c>
      <c r="P111" s="3">
        <v>0</v>
      </c>
      <c r="Q111" s="3">
        <v>0</v>
      </c>
      <c r="R111" s="3">
        <v>302077.25</v>
      </c>
      <c r="S111" s="3">
        <v>0</v>
      </c>
      <c r="T111" s="3">
        <v>0</v>
      </c>
    </row>
    <row r="112" spans="1:20" ht="24.95" customHeight="1" x14ac:dyDescent="0.2">
      <c r="A112" s="4">
        <v>88</v>
      </c>
      <c r="B112" s="6" t="s">
        <v>97</v>
      </c>
      <c r="C112" s="3">
        <f t="shared" si="25"/>
        <v>28498020.109999999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23">
        <v>0</v>
      </c>
      <c r="K112" s="3">
        <v>0</v>
      </c>
      <c r="L112" s="3">
        <v>0</v>
      </c>
      <c r="M112" s="3">
        <v>0</v>
      </c>
      <c r="N112" s="3">
        <v>27722662.899999999</v>
      </c>
      <c r="O112" s="3">
        <v>0</v>
      </c>
      <c r="P112" s="3">
        <v>0</v>
      </c>
      <c r="Q112" s="3">
        <v>429130</v>
      </c>
      <c r="R112" s="3">
        <v>346227.21</v>
      </c>
      <c r="S112" s="3">
        <v>0</v>
      </c>
      <c r="T112" s="3">
        <v>0</v>
      </c>
    </row>
    <row r="113" spans="1:20" ht="24.95" customHeight="1" x14ac:dyDescent="0.2">
      <c r="A113" s="4">
        <v>89</v>
      </c>
      <c r="B113" s="46" t="s">
        <v>184</v>
      </c>
      <c r="C113" s="3">
        <f t="shared" si="25"/>
        <v>2674742.61</v>
      </c>
      <c r="D113" s="3">
        <v>0</v>
      </c>
      <c r="E113" s="3">
        <v>0</v>
      </c>
      <c r="F113" s="3">
        <v>0</v>
      </c>
      <c r="G113" s="3">
        <v>0</v>
      </c>
      <c r="H113" s="3">
        <v>2652645.86</v>
      </c>
      <c r="I113" s="3">
        <v>0</v>
      </c>
      <c r="J113" s="2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22096.75</v>
      </c>
      <c r="S113" s="3">
        <v>0</v>
      </c>
      <c r="T113" s="3">
        <v>0</v>
      </c>
    </row>
    <row r="114" spans="1:20" ht="24.95" customHeight="1" x14ac:dyDescent="0.2">
      <c r="A114" s="4">
        <v>90</v>
      </c>
      <c r="B114" s="46" t="s">
        <v>185</v>
      </c>
      <c r="C114" s="3">
        <f t="shared" si="25"/>
        <v>20813721.979999997</v>
      </c>
      <c r="D114" s="3">
        <v>9641836.0600000005</v>
      </c>
      <c r="E114" s="3">
        <v>1629651.42</v>
      </c>
      <c r="F114" s="3">
        <v>2911225.66</v>
      </c>
      <c r="G114" s="3">
        <v>3779589.4</v>
      </c>
      <c r="H114" s="3">
        <v>2641112.4</v>
      </c>
      <c r="I114" s="3">
        <v>0</v>
      </c>
      <c r="J114" s="2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210307.04</v>
      </c>
      <c r="S114" s="3">
        <v>0</v>
      </c>
      <c r="T114" s="3">
        <v>0</v>
      </c>
    </row>
    <row r="115" spans="1:20" ht="24.95" customHeight="1" x14ac:dyDescent="0.2">
      <c r="A115" s="4">
        <v>91</v>
      </c>
      <c r="B115" s="6" t="s">
        <v>186</v>
      </c>
      <c r="C115" s="3">
        <f t="shared" si="25"/>
        <v>11806414.049999999</v>
      </c>
      <c r="D115" s="3">
        <v>2290087.86</v>
      </c>
      <c r="E115" s="3">
        <v>136968.94</v>
      </c>
      <c r="F115" s="3">
        <v>424461.37</v>
      </c>
      <c r="G115" s="3">
        <v>284869.96999999997</v>
      </c>
      <c r="H115" s="3">
        <v>0</v>
      </c>
      <c r="I115" s="3">
        <v>0</v>
      </c>
      <c r="J115" s="23">
        <v>0</v>
      </c>
      <c r="K115" s="3">
        <v>0</v>
      </c>
      <c r="L115" s="3">
        <v>4059662.02</v>
      </c>
      <c r="M115" s="3">
        <v>0</v>
      </c>
      <c r="N115" s="3">
        <v>4263818.26</v>
      </c>
      <c r="O115" s="3">
        <v>275796.12</v>
      </c>
      <c r="P115" s="3">
        <v>0</v>
      </c>
      <c r="Q115" s="3">
        <v>0</v>
      </c>
      <c r="R115" s="3">
        <v>70749.509999999995</v>
      </c>
      <c r="S115" s="3">
        <v>0</v>
      </c>
      <c r="T115" s="3">
        <v>0</v>
      </c>
    </row>
    <row r="116" spans="1:20" ht="24.95" customHeight="1" x14ac:dyDescent="0.2">
      <c r="A116" s="4">
        <v>92</v>
      </c>
      <c r="B116" s="6" t="s">
        <v>187</v>
      </c>
      <c r="C116" s="3">
        <f t="shared" si="25"/>
        <v>11596741.630000001</v>
      </c>
      <c r="D116" s="3">
        <v>1291478.3700000001</v>
      </c>
      <c r="E116" s="3">
        <v>291026.19</v>
      </c>
      <c r="F116" s="3">
        <v>0</v>
      </c>
      <c r="G116" s="3">
        <v>289437.33</v>
      </c>
      <c r="H116" s="3">
        <v>570400.74</v>
      </c>
      <c r="I116" s="3">
        <v>0</v>
      </c>
      <c r="J116" s="23">
        <v>0</v>
      </c>
      <c r="K116" s="3">
        <v>0</v>
      </c>
      <c r="L116" s="3">
        <v>4044075.11</v>
      </c>
      <c r="M116" s="3">
        <v>0</v>
      </c>
      <c r="N116" s="3">
        <v>4727528.45</v>
      </c>
      <c r="O116" s="3">
        <v>317692.99</v>
      </c>
      <c r="P116" s="3">
        <v>0</v>
      </c>
      <c r="Q116" s="3">
        <v>0</v>
      </c>
      <c r="R116" s="3">
        <v>65102.45</v>
      </c>
      <c r="S116" s="3">
        <v>0</v>
      </c>
      <c r="T116" s="3">
        <v>0</v>
      </c>
    </row>
    <row r="117" spans="1:20" ht="24.95" customHeight="1" x14ac:dyDescent="0.2">
      <c r="A117" s="4">
        <v>93</v>
      </c>
      <c r="B117" s="6" t="s">
        <v>188</v>
      </c>
      <c r="C117" s="3">
        <f t="shared" si="25"/>
        <v>11575461.380000003</v>
      </c>
      <c r="D117" s="3">
        <v>1284991.96</v>
      </c>
      <c r="E117" s="3">
        <v>289564.52</v>
      </c>
      <c r="F117" s="3">
        <v>0</v>
      </c>
      <c r="G117" s="3">
        <v>287983.64</v>
      </c>
      <c r="H117" s="3">
        <v>567535.92000000004</v>
      </c>
      <c r="I117" s="3">
        <v>0</v>
      </c>
      <c r="J117" s="23">
        <v>0</v>
      </c>
      <c r="K117" s="3">
        <v>0</v>
      </c>
      <c r="L117" s="3">
        <v>4035388.02</v>
      </c>
      <c r="M117" s="3">
        <v>0</v>
      </c>
      <c r="N117" s="3">
        <v>4727528.45</v>
      </c>
      <c r="O117" s="3">
        <v>317692.99</v>
      </c>
      <c r="P117" s="3">
        <v>0</v>
      </c>
      <c r="Q117" s="3">
        <v>0</v>
      </c>
      <c r="R117" s="3">
        <v>64775.88</v>
      </c>
      <c r="S117" s="3">
        <v>0</v>
      </c>
      <c r="T117" s="3">
        <v>0</v>
      </c>
    </row>
    <row r="118" spans="1:20" ht="24.95" customHeight="1" x14ac:dyDescent="0.2">
      <c r="A118" s="4">
        <v>94</v>
      </c>
      <c r="B118" s="6" t="s">
        <v>189</v>
      </c>
      <c r="C118" s="3">
        <f t="shared" si="25"/>
        <v>11416185.689999999</v>
      </c>
      <c r="D118" s="3">
        <v>1294209.49</v>
      </c>
      <c r="E118" s="3">
        <v>291641.63</v>
      </c>
      <c r="F118" s="3">
        <v>0</v>
      </c>
      <c r="G118" s="3">
        <v>290049.40999999997</v>
      </c>
      <c r="H118" s="3">
        <v>571606.98</v>
      </c>
      <c r="I118" s="3">
        <v>0</v>
      </c>
      <c r="J118" s="23">
        <v>0</v>
      </c>
      <c r="K118" s="3">
        <v>0</v>
      </c>
      <c r="L118" s="3">
        <v>3858216.72</v>
      </c>
      <c r="M118" s="3">
        <v>0</v>
      </c>
      <c r="N118" s="3">
        <v>4727528.45</v>
      </c>
      <c r="O118" s="3">
        <v>317692.99</v>
      </c>
      <c r="P118" s="3">
        <v>0</v>
      </c>
      <c r="Q118" s="3">
        <v>0</v>
      </c>
      <c r="R118" s="3">
        <v>65240.02</v>
      </c>
      <c r="S118" s="3">
        <v>0</v>
      </c>
      <c r="T118" s="3">
        <v>0</v>
      </c>
    </row>
    <row r="119" spans="1:20" ht="24.95" customHeight="1" x14ac:dyDescent="0.2">
      <c r="A119" s="4">
        <v>95</v>
      </c>
      <c r="B119" s="46" t="s">
        <v>190</v>
      </c>
      <c r="C119" s="3">
        <f t="shared" si="25"/>
        <v>9258003.290000001</v>
      </c>
      <c r="D119" s="3">
        <v>5856377.5999999996</v>
      </c>
      <c r="E119" s="3">
        <v>1774400.25</v>
      </c>
      <c r="F119" s="3">
        <v>0</v>
      </c>
      <c r="G119" s="3">
        <v>1457290.55</v>
      </c>
      <c r="H119" s="3">
        <v>0</v>
      </c>
      <c r="I119" s="3">
        <v>0</v>
      </c>
      <c r="J119" s="2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169934.89</v>
      </c>
      <c r="S119" s="3">
        <v>0</v>
      </c>
      <c r="T119" s="3">
        <v>0</v>
      </c>
    </row>
    <row r="120" spans="1:20" ht="24.95" customHeight="1" x14ac:dyDescent="0.2">
      <c r="A120" s="4">
        <v>96</v>
      </c>
      <c r="B120" s="46" t="s">
        <v>191</v>
      </c>
      <c r="C120" s="3">
        <f t="shared" si="25"/>
        <v>27228733.579999998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23">
        <v>0</v>
      </c>
      <c r="K120" s="3">
        <v>0</v>
      </c>
      <c r="L120" s="3">
        <v>8140081.0099999998</v>
      </c>
      <c r="M120" s="3">
        <v>530321.87</v>
      </c>
      <c r="N120" s="3">
        <v>18017531.710000001</v>
      </c>
      <c r="O120" s="3">
        <v>361846.58</v>
      </c>
      <c r="P120" s="3">
        <v>0</v>
      </c>
      <c r="Q120" s="3">
        <v>0</v>
      </c>
      <c r="R120" s="3">
        <v>178952.41</v>
      </c>
      <c r="S120" s="3">
        <v>0</v>
      </c>
      <c r="T120" s="3">
        <v>0</v>
      </c>
    </row>
    <row r="121" spans="1:20" ht="24.95" customHeight="1" x14ac:dyDescent="0.2">
      <c r="A121" s="4">
        <v>97</v>
      </c>
      <c r="B121" s="6" t="s">
        <v>192</v>
      </c>
      <c r="C121" s="3">
        <f t="shared" si="25"/>
        <v>22453416.629999995</v>
      </c>
      <c r="D121" s="3">
        <v>11892816.16</v>
      </c>
      <c r="E121" s="3">
        <v>1571166.45</v>
      </c>
      <c r="F121" s="3">
        <v>1577095.38</v>
      </c>
      <c r="G121" s="3">
        <v>2061304.19</v>
      </c>
      <c r="H121" s="3">
        <v>1894662.7</v>
      </c>
      <c r="I121" s="3">
        <v>0</v>
      </c>
      <c r="J121" s="23">
        <v>0</v>
      </c>
      <c r="K121" s="3">
        <v>0</v>
      </c>
      <c r="L121" s="3">
        <v>3065333.97</v>
      </c>
      <c r="M121" s="3">
        <v>234421.74</v>
      </c>
      <c r="N121" s="3">
        <v>0</v>
      </c>
      <c r="O121" s="3">
        <v>0</v>
      </c>
      <c r="P121" s="3">
        <v>0</v>
      </c>
      <c r="Q121" s="3">
        <v>0</v>
      </c>
      <c r="R121" s="3">
        <v>156616.04</v>
      </c>
      <c r="S121" s="3">
        <v>0</v>
      </c>
      <c r="T121" s="3">
        <v>0</v>
      </c>
    </row>
    <row r="122" spans="1:20" ht="24.95" customHeight="1" x14ac:dyDescent="0.2">
      <c r="A122" s="4">
        <v>98</v>
      </c>
      <c r="B122" s="6" t="s">
        <v>193</v>
      </c>
      <c r="C122" s="3">
        <f t="shared" si="25"/>
        <v>15382266.960000001</v>
      </c>
      <c r="D122" s="3">
        <v>8826350.8300000001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23">
        <v>0</v>
      </c>
      <c r="K122" s="3">
        <v>0</v>
      </c>
      <c r="L122" s="3">
        <v>6349613.4800000004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206302.65</v>
      </c>
      <c r="S122" s="3">
        <v>0</v>
      </c>
      <c r="T122" s="3">
        <v>0</v>
      </c>
    </row>
    <row r="123" spans="1:20" ht="24.95" customHeight="1" x14ac:dyDescent="0.2">
      <c r="A123" s="4">
        <v>99</v>
      </c>
      <c r="B123" s="6" t="s">
        <v>194</v>
      </c>
      <c r="C123" s="3">
        <f t="shared" si="25"/>
        <v>7471785.7999999998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23">
        <v>0</v>
      </c>
      <c r="K123" s="3">
        <v>0</v>
      </c>
      <c r="L123" s="3">
        <v>7422401.46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49384.34</v>
      </c>
      <c r="S123" s="3">
        <v>0</v>
      </c>
      <c r="T123" s="3">
        <v>0</v>
      </c>
    </row>
    <row r="124" spans="1:20" ht="24.95" customHeight="1" x14ac:dyDescent="0.2">
      <c r="A124" s="4">
        <v>100</v>
      </c>
      <c r="B124" s="46" t="s">
        <v>195</v>
      </c>
      <c r="C124" s="3">
        <f t="shared" si="25"/>
        <v>8690278.6799999997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23">
        <v>0</v>
      </c>
      <c r="K124" s="3">
        <v>0</v>
      </c>
      <c r="L124" s="3">
        <v>3389662</v>
      </c>
      <c r="M124" s="3">
        <v>540795.5</v>
      </c>
      <c r="N124" s="3">
        <v>3661801.75</v>
      </c>
      <c r="O124" s="3">
        <v>921893</v>
      </c>
      <c r="P124" s="3">
        <v>0</v>
      </c>
      <c r="Q124" s="3">
        <v>0</v>
      </c>
      <c r="R124" s="3">
        <v>176126.43</v>
      </c>
      <c r="S124" s="3">
        <v>0</v>
      </c>
      <c r="T124" s="3">
        <v>0</v>
      </c>
    </row>
    <row r="125" spans="1:20" ht="24.95" customHeight="1" x14ac:dyDescent="0.2">
      <c r="A125" s="4">
        <v>101</v>
      </c>
      <c r="B125" s="6" t="s">
        <v>196</v>
      </c>
      <c r="C125" s="3">
        <f t="shared" si="25"/>
        <v>12064758.129999999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23">
        <v>0</v>
      </c>
      <c r="K125" s="3">
        <v>0</v>
      </c>
      <c r="L125" s="3">
        <v>11958571.199999999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106186.93</v>
      </c>
      <c r="S125" s="3">
        <v>0</v>
      </c>
      <c r="T125" s="3">
        <v>0</v>
      </c>
    </row>
    <row r="126" spans="1:20" ht="24.95" customHeight="1" x14ac:dyDescent="0.2">
      <c r="A126" s="4">
        <v>102</v>
      </c>
      <c r="B126" s="6" t="s">
        <v>197</v>
      </c>
      <c r="C126" s="3">
        <f t="shared" si="25"/>
        <v>14749409.32</v>
      </c>
      <c r="D126" s="3">
        <v>6370906.4800000004</v>
      </c>
      <c r="E126" s="3">
        <v>479288.42</v>
      </c>
      <c r="F126" s="3">
        <v>0</v>
      </c>
      <c r="G126" s="3">
        <v>1027054.8</v>
      </c>
      <c r="H126" s="3">
        <v>0</v>
      </c>
      <c r="I126" s="3">
        <v>0</v>
      </c>
      <c r="J126" s="23">
        <v>0</v>
      </c>
      <c r="K126" s="3">
        <v>0</v>
      </c>
      <c r="L126" s="3">
        <v>6763270.7800000003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108888.84</v>
      </c>
      <c r="S126" s="3">
        <v>0</v>
      </c>
      <c r="T126" s="3">
        <v>0</v>
      </c>
    </row>
    <row r="127" spans="1:20" ht="24.95" customHeight="1" x14ac:dyDescent="0.2">
      <c r="A127" s="4">
        <v>103</v>
      </c>
      <c r="B127" s="46" t="s">
        <v>198</v>
      </c>
      <c r="C127" s="3">
        <f t="shared" si="25"/>
        <v>6773893.6800000006</v>
      </c>
      <c r="D127" s="3">
        <v>0</v>
      </c>
      <c r="E127" s="3">
        <v>0</v>
      </c>
      <c r="F127" s="3">
        <v>0</v>
      </c>
      <c r="G127" s="3">
        <v>0</v>
      </c>
      <c r="H127" s="3">
        <v>2856546.2</v>
      </c>
      <c r="I127" s="3">
        <v>0</v>
      </c>
      <c r="J127" s="23">
        <v>0</v>
      </c>
      <c r="K127" s="3">
        <v>0</v>
      </c>
      <c r="L127" s="3">
        <v>3838615.45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78732.03</v>
      </c>
      <c r="S127" s="3">
        <v>0</v>
      </c>
      <c r="T127" s="3">
        <v>0</v>
      </c>
    </row>
    <row r="128" spans="1:20" ht="24.95" customHeight="1" x14ac:dyDescent="0.2">
      <c r="A128" s="4">
        <v>104</v>
      </c>
      <c r="B128" s="6" t="s">
        <v>199</v>
      </c>
      <c r="C128" s="3">
        <f t="shared" si="25"/>
        <v>51518393.270000003</v>
      </c>
      <c r="D128" s="3">
        <v>21414825.300000001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23">
        <v>0</v>
      </c>
      <c r="K128" s="3">
        <v>0</v>
      </c>
      <c r="L128" s="3">
        <v>15524517.16</v>
      </c>
      <c r="M128" s="3">
        <v>156279.89000000001</v>
      </c>
      <c r="N128" s="3">
        <v>12952307.460000001</v>
      </c>
      <c r="O128" s="3">
        <v>972065.04</v>
      </c>
      <c r="P128" s="3">
        <v>0</v>
      </c>
      <c r="Q128" s="3">
        <v>0</v>
      </c>
      <c r="R128" s="3">
        <v>498398.42</v>
      </c>
      <c r="S128" s="3">
        <v>0</v>
      </c>
      <c r="T128" s="3">
        <v>0</v>
      </c>
    </row>
    <row r="129" spans="1:20" ht="24.95" customHeight="1" x14ac:dyDescent="0.2">
      <c r="A129" s="4">
        <v>105</v>
      </c>
      <c r="B129" s="6" t="s">
        <v>200</v>
      </c>
      <c r="C129" s="3">
        <f t="shared" si="25"/>
        <v>37938264.68</v>
      </c>
      <c r="D129" s="3">
        <v>21503423.920000002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23">
        <v>0</v>
      </c>
      <c r="K129" s="3">
        <v>0</v>
      </c>
      <c r="L129" s="3">
        <v>16138159.140000001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296681.62</v>
      </c>
      <c r="S129" s="3">
        <v>0</v>
      </c>
      <c r="T129" s="3">
        <v>0</v>
      </c>
    </row>
    <row r="130" spans="1:20" ht="24.95" customHeight="1" x14ac:dyDescent="0.2">
      <c r="A130" s="4">
        <v>106</v>
      </c>
      <c r="B130" s="6" t="s">
        <v>201</v>
      </c>
      <c r="C130" s="3">
        <f t="shared" si="25"/>
        <v>6491981.4500000011</v>
      </c>
      <c r="D130" s="3">
        <v>0</v>
      </c>
      <c r="E130" s="3">
        <v>1191569.1399999999</v>
      </c>
      <c r="F130" s="3">
        <v>3167952.89</v>
      </c>
      <c r="G130" s="3">
        <v>2020126.85</v>
      </c>
      <c r="H130" s="3">
        <v>0</v>
      </c>
      <c r="I130" s="3">
        <v>0</v>
      </c>
      <c r="J130" s="2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112332.57</v>
      </c>
      <c r="S130" s="3">
        <v>0</v>
      </c>
      <c r="T130" s="3">
        <v>0</v>
      </c>
    </row>
    <row r="131" spans="1:20" ht="24.95" customHeight="1" x14ac:dyDescent="0.2">
      <c r="A131" s="4">
        <v>107</v>
      </c>
      <c r="B131" s="46" t="s">
        <v>202</v>
      </c>
      <c r="C131" s="3">
        <f t="shared" si="25"/>
        <v>35705581.739999995</v>
      </c>
      <c r="D131" s="3">
        <v>13564702.210000001</v>
      </c>
      <c r="E131" s="3">
        <v>1158567.92</v>
      </c>
      <c r="F131" s="3">
        <v>2516924.4</v>
      </c>
      <c r="G131" s="3">
        <v>1135344.25</v>
      </c>
      <c r="H131" s="3">
        <v>0</v>
      </c>
      <c r="I131" s="3">
        <v>0</v>
      </c>
      <c r="J131" s="23">
        <v>0</v>
      </c>
      <c r="K131" s="3">
        <v>0</v>
      </c>
      <c r="L131" s="3">
        <v>7339333.7599999998</v>
      </c>
      <c r="M131" s="3">
        <v>244424.09</v>
      </c>
      <c r="N131" s="3">
        <v>9193668.6400000006</v>
      </c>
      <c r="O131" s="3">
        <v>246090.35</v>
      </c>
      <c r="P131" s="3">
        <v>0</v>
      </c>
      <c r="Q131" s="3">
        <v>0</v>
      </c>
      <c r="R131" s="3">
        <v>306526.12</v>
      </c>
      <c r="S131" s="3">
        <v>0</v>
      </c>
      <c r="T131" s="3">
        <v>0</v>
      </c>
    </row>
    <row r="132" spans="1:20" ht="24.95" customHeight="1" x14ac:dyDescent="0.2">
      <c r="A132" s="4">
        <v>108</v>
      </c>
      <c r="B132" s="46" t="s">
        <v>203</v>
      </c>
      <c r="C132" s="3">
        <f t="shared" si="25"/>
        <v>10789355.77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23">
        <v>0</v>
      </c>
      <c r="K132" s="3">
        <v>0</v>
      </c>
      <c r="L132" s="3">
        <v>10724164.02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65191.75</v>
      </c>
      <c r="S132" s="3">
        <v>0</v>
      </c>
      <c r="T132" s="3">
        <v>0</v>
      </c>
    </row>
    <row r="133" spans="1:20" ht="24.95" customHeight="1" x14ac:dyDescent="0.2">
      <c r="A133" s="4">
        <v>109</v>
      </c>
      <c r="B133" s="46" t="s">
        <v>204</v>
      </c>
      <c r="C133" s="3">
        <f t="shared" si="25"/>
        <v>8210863.0700000003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23">
        <v>0</v>
      </c>
      <c r="K133" s="3">
        <v>0</v>
      </c>
      <c r="L133" s="3">
        <v>8161132.2800000003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49730.79</v>
      </c>
      <c r="S133" s="3">
        <v>0</v>
      </c>
      <c r="T133" s="3">
        <v>0</v>
      </c>
    </row>
    <row r="134" spans="1:20" ht="24.95" customHeight="1" x14ac:dyDescent="0.2">
      <c r="A134" s="4">
        <v>110</v>
      </c>
      <c r="B134" s="46" t="s">
        <v>205</v>
      </c>
      <c r="C134" s="3">
        <f t="shared" si="25"/>
        <v>6813526.29</v>
      </c>
      <c r="D134" s="3">
        <v>0</v>
      </c>
      <c r="E134" s="3">
        <v>1025957</v>
      </c>
      <c r="F134" s="3">
        <v>2593867.4300000002</v>
      </c>
      <c r="G134" s="3">
        <v>3057334.9</v>
      </c>
      <c r="H134" s="3">
        <v>0</v>
      </c>
      <c r="I134" s="3">
        <v>0</v>
      </c>
      <c r="J134" s="2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136366.96</v>
      </c>
      <c r="S134" s="3">
        <v>0</v>
      </c>
      <c r="T134" s="3">
        <v>0</v>
      </c>
    </row>
    <row r="135" spans="1:20" ht="24.95" customHeight="1" x14ac:dyDescent="0.2">
      <c r="A135" s="4">
        <v>111</v>
      </c>
      <c r="B135" s="46" t="s">
        <v>206</v>
      </c>
      <c r="C135" s="3">
        <f t="shared" si="25"/>
        <v>6291518.7299999995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23">
        <v>0</v>
      </c>
      <c r="K135" s="3">
        <v>0</v>
      </c>
      <c r="L135" s="3">
        <v>6216144.6399999997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75374.09</v>
      </c>
      <c r="S135" s="3">
        <v>0</v>
      </c>
      <c r="T135" s="3">
        <v>0</v>
      </c>
    </row>
    <row r="136" spans="1:20" ht="24.95" customHeight="1" x14ac:dyDescent="0.2">
      <c r="A136" s="4">
        <v>112</v>
      </c>
      <c r="B136" s="46" t="s">
        <v>207</v>
      </c>
      <c r="C136" s="3">
        <f t="shared" si="25"/>
        <v>2893360.82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23">
        <v>1</v>
      </c>
      <c r="K136" s="3">
        <v>2851710.82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41650</v>
      </c>
      <c r="R136" s="3">
        <v>0</v>
      </c>
      <c r="S136" s="3">
        <v>0</v>
      </c>
      <c r="T136" s="3">
        <v>0</v>
      </c>
    </row>
    <row r="137" spans="1:20" ht="24.95" customHeight="1" x14ac:dyDescent="0.2">
      <c r="A137" s="4">
        <v>113</v>
      </c>
      <c r="B137" s="6" t="s">
        <v>208</v>
      </c>
      <c r="C137" s="3">
        <f t="shared" si="25"/>
        <v>5906634.3899999997</v>
      </c>
      <c r="D137" s="3">
        <v>1558450.33</v>
      </c>
      <c r="E137" s="3">
        <v>279237.37</v>
      </c>
      <c r="F137" s="3">
        <v>120139.52</v>
      </c>
      <c r="G137" s="3">
        <v>309860.90000000002</v>
      </c>
      <c r="H137" s="3">
        <v>0</v>
      </c>
      <c r="I137" s="3">
        <v>0</v>
      </c>
      <c r="J137" s="23">
        <v>0</v>
      </c>
      <c r="K137" s="3">
        <v>0</v>
      </c>
      <c r="L137" s="3">
        <v>2897481.65</v>
      </c>
      <c r="M137" s="3">
        <v>0</v>
      </c>
      <c r="N137" s="3">
        <v>505323.35</v>
      </c>
      <c r="O137" s="3">
        <v>190324.37</v>
      </c>
      <c r="P137" s="3">
        <v>0</v>
      </c>
      <c r="Q137" s="3">
        <v>0</v>
      </c>
      <c r="R137" s="3">
        <v>45816.9</v>
      </c>
      <c r="S137" s="3">
        <v>0</v>
      </c>
      <c r="T137" s="3">
        <v>0</v>
      </c>
    </row>
    <row r="138" spans="1:20" ht="24.95" customHeight="1" x14ac:dyDescent="0.2">
      <c r="A138" s="4">
        <v>114</v>
      </c>
      <c r="B138" s="46" t="s">
        <v>209</v>
      </c>
      <c r="C138" s="3">
        <f t="shared" si="25"/>
        <v>989732.23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989732.23</v>
      </c>
      <c r="J138" s="2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</row>
    <row r="139" spans="1:20" ht="24.95" customHeight="1" x14ac:dyDescent="0.2">
      <c r="A139" s="4">
        <v>115</v>
      </c>
      <c r="B139" s="46" t="s">
        <v>210</v>
      </c>
      <c r="C139" s="3">
        <f t="shared" si="25"/>
        <v>11981621.560000002</v>
      </c>
      <c r="D139" s="3">
        <v>1444421.09</v>
      </c>
      <c r="E139" s="3">
        <v>325490.83</v>
      </c>
      <c r="F139" s="3">
        <v>0</v>
      </c>
      <c r="G139" s="3">
        <v>323713.81</v>
      </c>
      <c r="H139" s="3">
        <v>637950.18000000005</v>
      </c>
      <c r="I139" s="3">
        <v>0</v>
      </c>
      <c r="J139" s="23">
        <v>0</v>
      </c>
      <c r="K139" s="3">
        <v>0</v>
      </c>
      <c r="L139" s="3">
        <v>4569786.2</v>
      </c>
      <c r="M139" s="3">
        <v>0</v>
      </c>
      <c r="N139" s="3">
        <v>4367846.76</v>
      </c>
      <c r="O139" s="3">
        <v>212226.96</v>
      </c>
      <c r="P139" s="3">
        <v>0</v>
      </c>
      <c r="Q139" s="3">
        <v>0</v>
      </c>
      <c r="R139" s="3">
        <v>100185.73</v>
      </c>
      <c r="S139" s="3">
        <v>0</v>
      </c>
      <c r="T139" s="3">
        <v>0</v>
      </c>
    </row>
    <row r="140" spans="1:20" ht="24.95" customHeight="1" x14ac:dyDescent="0.2">
      <c r="A140" s="4">
        <v>116</v>
      </c>
      <c r="B140" s="6" t="s">
        <v>211</v>
      </c>
      <c r="C140" s="3">
        <f t="shared" si="25"/>
        <v>11476652.6</v>
      </c>
      <c r="D140" s="3">
        <v>1387750.35</v>
      </c>
      <c r="E140" s="3">
        <v>312720.45</v>
      </c>
      <c r="F140" s="3">
        <v>0</v>
      </c>
      <c r="G140" s="3">
        <v>311013.15000000002</v>
      </c>
      <c r="H140" s="3">
        <v>612920.69999999995</v>
      </c>
      <c r="I140" s="3">
        <v>0</v>
      </c>
      <c r="J140" s="23">
        <v>0</v>
      </c>
      <c r="K140" s="3">
        <v>0</v>
      </c>
      <c r="L140" s="3">
        <v>4184361.98</v>
      </c>
      <c r="M140" s="3">
        <v>0</v>
      </c>
      <c r="N140" s="3">
        <v>4367730.78</v>
      </c>
      <c r="O140" s="3">
        <v>203900.4</v>
      </c>
      <c r="P140" s="3">
        <v>0</v>
      </c>
      <c r="Q140" s="3">
        <v>0</v>
      </c>
      <c r="R140" s="3">
        <v>96254.79</v>
      </c>
      <c r="S140" s="3">
        <v>0</v>
      </c>
      <c r="T140" s="3">
        <v>0</v>
      </c>
    </row>
    <row r="141" spans="1:20" ht="24.95" customHeight="1" x14ac:dyDescent="0.2">
      <c r="A141" s="4">
        <v>117</v>
      </c>
      <c r="B141" s="47" t="s">
        <v>212</v>
      </c>
      <c r="C141" s="3">
        <f t="shared" si="25"/>
        <v>2275190.02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2198717.6</v>
      </c>
      <c r="J141" s="2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76472.42</v>
      </c>
      <c r="R141" s="3">
        <v>0</v>
      </c>
      <c r="S141" s="3">
        <v>0</v>
      </c>
      <c r="T141" s="3">
        <v>0</v>
      </c>
    </row>
    <row r="142" spans="1:20" ht="24.95" customHeight="1" x14ac:dyDescent="0.2">
      <c r="A142" s="4">
        <v>118</v>
      </c>
      <c r="B142" s="46" t="s">
        <v>213</v>
      </c>
      <c r="C142" s="3">
        <f t="shared" si="25"/>
        <v>16025719.959999999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23">
        <v>0</v>
      </c>
      <c r="K142" s="3">
        <v>0</v>
      </c>
      <c r="L142" s="3">
        <v>15919556.699999999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106163.26</v>
      </c>
      <c r="S142" s="3">
        <v>0</v>
      </c>
      <c r="T142" s="3">
        <v>0</v>
      </c>
    </row>
    <row r="143" spans="1:20" ht="24.95" customHeight="1" x14ac:dyDescent="0.2">
      <c r="A143" s="4">
        <v>119</v>
      </c>
      <c r="B143" s="46" t="s">
        <v>214</v>
      </c>
      <c r="C143" s="3">
        <f t="shared" si="25"/>
        <v>10611942.030000001</v>
      </c>
      <c r="D143" s="3">
        <v>1642427.29</v>
      </c>
      <c r="E143" s="3">
        <v>370110.23</v>
      </c>
      <c r="F143" s="3">
        <v>0</v>
      </c>
      <c r="G143" s="3">
        <v>368089.61</v>
      </c>
      <c r="H143" s="3">
        <v>0</v>
      </c>
      <c r="I143" s="3">
        <v>0</v>
      </c>
      <c r="J143" s="23">
        <v>0</v>
      </c>
      <c r="K143" s="3">
        <v>0</v>
      </c>
      <c r="L143" s="3">
        <v>4571133.9000000004</v>
      </c>
      <c r="M143" s="3">
        <v>0</v>
      </c>
      <c r="N143" s="3">
        <v>3312373.5</v>
      </c>
      <c r="O143" s="3">
        <v>241319.76</v>
      </c>
      <c r="P143" s="3">
        <v>0</v>
      </c>
      <c r="Q143" s="3">
        <v>0</v>
      </c>
      <c r="R143" s="3">
        <v>106487.74</v>
      </c>
      <c r="S143" s="3">
        <v>0</v>
      </c>
      <c r="T143" s="3">
        <v>0</v>
      </c>
    </row>
    <row r="144" spans="1:20" ht="24.95" customHeight="1" x14ac:dyDescent="0.2">
      <c r="A144" s="4">
        <v>120</v>
      </c>
      <c r="B144" s="6" t="s">
        <v>215</v>
      </c>
      <c r="C144" s="3">
        <f t="shared" si="25"/>
        <v>13407233.949999999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23">
        <v>0</v>
      </c>
      <c r="K144" s="3">
        <v>0</v>
      </c>
      <c r="L144" s="3">
        <v>13325933.119999999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81300.83</v>
      </c>
      <c r="S144" s="3">
        <v>0</v>
      </c>
      <c r="T144" s="3">
        <v>0</v>
      </c>
    </row>
    <row r="145" spans="1:20" ht="24.95" customHeight="1" x14ac:dyDescent="0.2">
      <c r="A145" s="4">
        <v>121</v>
      </c>
      <c r="B145" s="46" t="s">
        <v>216</v>
      </c>
      <c r="C145" s="3">
        <f t="shared" si="25"/>
        <v>28925860.669999998</v>
      </c>
      <c r="D145" s="3">
        <v>8554648.8000000007</v>
      </c>
      <c r="E145" s="3">
        <v>832590.92</v>
      </c>
      <c r="F145" s="3">
        <v>754531.96</v>
      </c>
      <c r="G145" s="3">
        <v>1701921.56</v>
      </c>
      <c r="H145" s="3">
        <v>1996422.8</v>
      </c>
      <c r="I145" s="3">
        <v>0</v>
      </c>
      <c r="J145" s="23">
        <v>0</v>
      </c>
      <c r="K145" s="3">
        <v>0</v>
      </c>
      <c r="L145" s="3">
        <v>14854740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231004.63</v>
      </c>
      <c r="S145" s="3">
        <v>0</v>
      </c>
      <c r="T145" s="3">
        <v>0</v>
      </c>
    </row>
    <row r="146" spans="1:20" ht="24.95" customHeight="1" x14ac:dyDescent="0.2">
      <c r="A146" s="4">
        <v>122</v>
      </c>
      <c r="B146" s="6" t="s">
        <v>217</v>
      </c>
      <c r="C146" s="3">
        <f t="shared" si="25"/>
        <v>28946984.27</v>
      </c>
      <c r="D146" s="3">
        <v>8554648.8000000007</v>
      </c>
      <c r="E146" s="3">
        <v>832590.92</v>
      </c>
      <c r="F146" s="3">
        <v>754531.96</v>
      </c>
      <c r="G146" s="3">
        <v>1701921.56</v>
      </c>
      <c r="H146" s="3">
        <v>1996422.8</v>
      </c>
      <c r="I146" s="3">
        <v>0</v>
      </c>
      <c r="J146" s="23">
        <v>0</v>
      </c>
      <c r="K146" s="3">
        <v>0</v>
      </c>
      <c r="L146" s="3">
        <v>14854740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252128.23</v>
      </c>
      <c r="S146" s="3">
        <v>0</v>
      </c>
      <c r="T146" s="3">
        <v>0</v>
      </c>
    </row>
    <row r="147" spans="1:20" ht="24.95" customHeight="1" x14ac:dyDescent="0.2">
      <c r="A147" s="4">
        <v>123</v>
      </c>
      <c r="B147" s="47" t="s">
        <v>218</v>
      </c>
      <c r="C147" s="3">
        <f t="shared" si="25"/>
        <v>5629413.6799999997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5629413.6799999997</v>
      </c>
      <c r="J147" s="2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</row>
    <row r="148" spans="1:20" ht="24.95" customHeight="1" x14ac:dyDescent="0.2">
      <c r="A148" s="4">
        <v>124</v>
      </c>
      <c r="B148" s="6" t="s">
        <v>219</v>
      </c>
      <c r="C148" s="3">
        <f t="shared" si="25"/>
        <v>22967890.52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23">
        <v>7</v>
      </c>
      <c r="K148" s="3">
        <v>22792960.52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174930</v>
      </c>
      <c r="R148" s="3">
        <v>0</v>
      </c>
      <c r="S148" s="3">
        <v>0</v>
      </c>
      <c r="T148" s="3">
        <v>0</v>
      </c>
    </row>
    <row r="149" spans="1:20" ht="24.95" customHeight="1" x14ac:dyDescent="0.2">
      <c r="A149" s="4">
        <v>125</v>
      </c>
      <c r="B149" s="6" t="s">
        <v>220</v>
      </c>
      <c r="C149" s="3">
        <f t="shared" si="25"/>
        <v>13124508.880000001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23">
        <v>4</v>
      </c>
      <c r="K149" s="3">
        <v>13024548.880000001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99960</v>
      </c>
      <c r="R149" s="3">
        <v>0</v>
      </c>
      <c r="S149" s="3">
        <v>0</v>
      </c>
      <c r="T149" s="3">
        <v>0</v>
      </c>
    </row>
    <row r="150" spans="1:20" ht="24.95" customHeight="1" x14ac:dyDescent="0.2">
      <c r="A150" s="4">
        <v>126</v>
      </c>
      <c r="B150" s="6" t="s">
        <v>221</v>
      </c>
      <c r="C150" s="3">
        <f t="shared" si="25"/>
        <v>16405636.1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23">
        <v>5</v>
      </c>
      <c r="K150" s="3">
        <v>16280686.1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124950</v>
      </c>
      <c r="R150" s="3">
        <v>0</v>
      </c>
      <c r="S150" s="3">
        <v>0</v>
      </c>
      <c r="T150" s="3">
        <v>0</v>
      </c>
    </row>
    <row r="151" spans="1:20" ht="24.95" customHeight="1" x14ac:dyDescent="0.2">
      <c r="A151" s="4">
        <v>127</v>
      </c>
      <c r="B151" s="6" t="s">
        <v>222</v>
      </c>
      <c r="C151" s="3">
        <f t="shared" si="25"/>
        <v>6562254.4400000004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23">
        <v>2</v>
      </c>
      <c r="K151" s="3">
        <v>6512274.4400000004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49980</v>
      </c>
      <c r="R151" s="3">
        <v>0</v>
      </c>
      <c r="S151" s="3">
        <v>0</v>
      </c>
      <c r="T151" s="3">
        <v>0</v>
      </c>
    </row>
    <row r="152" spans="1:20" ht="24.95" customHeight="1" x14ac:dyDescent="0.2">
      <c r="A152" s="4">
        <v>128</v>
      </c>
      <c r="B152" s="46" t="s">
        <v>223</v>
      </c>
      <c r="C152" s="3">
        <f t="shared" si="25"/>
        <v>13124508.880000001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23">
        <v>4</v>
      </c>
      <c r="K152" s="3">
        <v>13024548.880000001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99960</v>
      </c>
      <c r="R152" s="3">
        <v>0</v>
      </c>
      <c r="S152" s="3">
        <v>0</v>
      </c>
      <c r="T152" s="3">
        <v>0</v>
      </c>
    </row>
    <row r="153" spans="1:20" ht="24.95" customHeight="1" x14ac:dyDescent="0.2">
      <c r="A153" s="4">
        <v>129</v>
      </c>
      <c r="B153" s="46" t="s">
        <v>224</v>
      </c>
      <c r="C153" s="3">
        <f t="shared" si="25"/>
        <v>13124508.880000001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23">
        <v>4</v>
      </c>
      <c r="K153" s="3">
        <v>13024548.880000001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99960</v>
      </c>
      <c r="R153" s="3">
        <v>0</v>
      </c>
      <c r="S153" s="3">
        <v>0</v>
      </c>
      <c r="T153" s="3">
        <v>0</v>
      </c>
    </row>
    <row r="154" spans="1:20" ht="24.95" customHeight="1" x14ac:dyDescent="0.2">
      <c r="A154" s="4">
        <v>130</v>
      </c>
      <c r="B154" s="6" t="s">
        <v>225</v>
      </c>
      <c r="C154" s="3">
        <f t="shared" si="25"/>
        <v>6562254.4400000004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23">
        <v>2</v>
      </c>
      <c r="K154" s="3">
        <v>6512274.4400000004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49980</v>
      </c>
      <c r="R154" s="3">
        <v>0</v>
      </c>
      <c r="S154" s="3">
        <v>0</v>
      </c>
      <c r="T154" s="3">
        <v>0</v>
      </c>
    </row>
    <row r="155" spans="1:20" ht="24.95" customHeight="1" x14ac:dyDescent="0.2">
      <c r="A155" s="4">
        <v>131</v>
      </c>
      <c r="B155" s="6" t="s">
        <v>226</v>
      </c>
      <c r="C155" s="3">
        <f t="shared" si="25"/>
        <v>6562254.4400000004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23">
        <v>2</v>
      </c>
      <c r="K155" s="3">
        <v>6512274.4400000004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49980</v>
      </c>
      <c r="R155" s="3">
        <v>0</v>
      </c>
      <c r="S155" s="3">
        <v>0</v>
      </c>
      <c r="T155" s="3">
        <v>0</v>
      </c>
    </row>
    <row r="156" spans="1:20" ht="24.95" customHeight="1" x14ac:dyDescent="0.2">
      <c r="A156" s="4">
        <v>132</v>
      </c>
      <c r="B156" s="46" t="s">
        <v>227</v>
      </c>
      <c r="C156" s="3">
        <f t="shared" si="25"/>
        <v>9843381.6600000001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23">
        <v>3</v>
      </c>
      <c r="K156" s="3">
        <v>9768411.6600000001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74970</v>
      </c>
      <c r="R156" s="3">
        <v>0</v>
      </c>
      <c r="S156" s="3">
        <v>0</v>
      </c>
      <c r="T156" s="3">
        <v>0</v>
      </c>
    </row>
    <row r="157" spans="1:20" ht="24.95" customHeight="1" x14ac:dyDescent="0.2">
      <c r="A157" s="4">
        <v>133</v>
      </c>
      <c r="B157" s="46" t="s">
        <v>228</v>
      </c>
      <c r="C157" s="3">
        <f t="shared" ref="C157:C220" si="26">D157+E157+F157+G157+H157+I157+K157+L157+M157+N157+O157+P157+Q157+R157+S157+T157</f>
        <v>16405636.1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23">
        <v>5</v>
      </c>
      <c r="K157" s="3">
        <v>16280686.1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124950</v>
      </c>
      <c r="R157" s="3">
        <v>0</v>
      </c>
      <c r="S157" s="3">
        <v>0</v>
      </c>
      <c r="T157" s="3">
        <v>0</v>
      </c>
    </row>
    <row r="158" spans="1:20" ht="24.95" customHeight="1" x14ac:dyDescent="0.2">
      <c r="A158" s="4">
        <v>134</v>
      </c>
      <c r="B158" s="6" t="s">
        <v>229</v>
      </c>
      <c r="C158" s="3">
        <f t="shared" si="26"/>
        <v>6964256.3200000003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23">
        <v>2</v>
      </c>
      <c r="K158" s="3">
        <v>6914276.3200000003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49980</v>
      </c>
      <c r="R158" s="3">
        <v>0</v>
      </c>
      <c r="S158" s="3">
        <v>0</v>
      </c>
      <c r="T158" s="3">
        <v>0</v>
      </c>
    </row>
    <row r="159" spans="1:20" ht="24.95" customHeight="1" x14ac:dyDescent="0.2">
      <c r="A159" s="4">
        <v>135</v>
      </c>
      <c r="B159" s="46" t="s">
        <v>230</v>
      </c>
      <c r="C159" s="3">
        <f t="shared" si="26"/>
        <v>3297787.22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23">
        <v>1</v>
      </c>
      <c r="K159" s="3">
        <v>3256137.22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41650</v>
      </c>
      <c r="R159" s="3">
        <v>0</v>
      </c>
      <c r="S159" s="3">
        <v>0</v>
      </c>
      <c r="T159" s="3">
        <v>0</v>
      </c>
    </row>
    <row r="160" spans="1:20" ht="24.95" customHeight="1" x14ac:dyDescent="0.2">
      <c r="A160" s="4">
        <v>136</v>
      </c>
      <c r="B160" s="46" t="s">
        <v>231</v>
      </c>
      <c r="C160" s="3">
        <f t="shared" si="26"/>
        <v>9843381.6600000001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23">
        <v>3</v>
      </c>
      <c r="K160" s="3">
        <v>9768411.6600000001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74970</v>
      </c>
      <c r="R160" s="3">
        <v>0</v>
      </c>
      <c r="S160" s="3">
        <v>0</v>
      </c>
      <c r="T160" s="3">
        <v>0</v>
      </c>
    </row>
    <row r="161" spans="1:20" ht="24.95" customHeight="1" x14ac:dyDescent="0.2">
      <c r="A161" s="4">
        <v>137</v>
      </c>
      <c r="B161" s="6" t="s">
        <v>232</v>
      </c>
      <c r="C161" s="3">
        <f t="shared" si="26"/>
        <v>11506803.279999999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23">
        <v>4</v>
      </c>
      <c r="K161" s="3">
        <v>11406843.279999999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99960</v>
      </c>
      <c r="R161" s="3">
        <v>0</v>
      </c>
      <c r="S161" s="3">
        <v>0</v>
      </c>
      <c r="T161" s="3">
        <v>0</v>
      </c>
    </row>
    <row r="162" spans="1:20" ht="24.95" customHeight="1" x14ac:dyDescent="0.2">
      <c r="A162" s="4">
        <v>138</v>
      </c>
      <c r="B162" s="6" t="s">
        <v>233</v>
      </c>
      <c r="C162" s="3">
        <f t="shared" si="26"/>
        <v>6562254.4400000004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23">
        <v>2</v>
      </c>
      <c r="K162" s="3">
        <v>6512274.4400000004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49980</v>
      </c>
      <c r="R162" s="3">
        <v>0</v>
      </c>
      <c r="S162" s="3">
        <v>0</v>
      </c>
      <c r="T162" s="3">
        <v>0</v>
      </c>
    </row>
    <row r="163" spans="1:20" ht="24.95" customHeight="1" x14ac:dyDescent="0.2">
      <c r="A163" s="4">
        <v>139</v>
      </c>
      <c r="B163" s="46" t="s">
        <v>234</v>
      </c>
      <c r="C163" s="3">
        <f t="shared" si="26"/>
        <v>13124508.880000001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23">
        <v>4</v>
      </c>
      <c r="K163" s="3">
        <v>13024548.880000001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99960</v>
      </c>
      <c r="R163" s="3">
        <v>0</v>
      </c>
      <c r="S163" s="3">
        <v>0</v>
      </c>
      <c r="T163" s="3">
        <v>0</v>
      </c>
    </row>
    <row r="164" spans="1:20" ht="24.95" customHeight="1" x14ac:dyDescent="0.2">
      <c r="A164" s="4">
        <v>140</v>
      </c>
      <c r="B164" s="6" t="s">
        <v>235</v>
      </c>
      <c r="C164" s="3">
        <f t="shared" si="26"/>
        <v>6562254.4400000004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23">
        <v>2</v>
      </c>
      <c r="K164" s="3">
        <v>6512274.4400000004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49980</v>
      </c>
      <c r="R164" s="3">
        <v>0</v>
      </c>
      <c r="S164" s="3">
        <v>0</v>
      </c>
      <c r="T164" s="3">
        <v>0</v>
      </c>
    </row>
    <row r="165" spans="1:20" ht="24.95" customHeight="1" x14ac:dyDescent="0.2">
      <c r="A165" s="4">
        <v>141</v>
      </c>
      <c r="B165" s="6" t="s">
        <v>236</v>
      </c>
      <c r="C165" s="3">
        <f t="shared" si="26"/>
        <v>6562254.4400000004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23">
        <v>2</v>
      </c>
      <c r="K165" s="3">
        <v>6512274.4400000004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49980</v>
      </c>
      <c r="R165" s="3">
        <v>0</v>
      </c>
      <c r="S165" s="3">
        <v>0</v>
      </c>
      <c r="T165" s="3">
        <v>0</v>
      </c>
    </row>
    <row r="166" spans="1:20" ht="24.95" customHeight="1" x14ac:dyDescent="0.2">
      <c r="A166" s="4">
        <v>142</v>
      </c>
      <c r="B166" s="6" t="s">
        <v>237</v>
      </c>
      <c r="C166" s="3">
        <f t="shared" si="26"/>
        <v>6562254.4400000004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23">
        <v>2</v>
      </c>
      <c r="K166" s="3">
        <v>6512274.4400000004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49980</v>
      </c>
      <c r="R166" s="3">
        <v>0</v>
      </c>
      <c r="S166" s="3">
        <v>0</v>
      </c>
      <c r="T166" s="3">
        <v>0</v>
      </c>
    </row>
    <row r="167" spans="1:20" ht="24.95" customHeight="1" x14ac:dyDescent="0.2">
      <c r="A167" s="4">
        <v>143</v>
      </c>
      <c r="B167" s="6" t="s">
        <v>238</v>
      </c>
      <c r="C167" s="3">
        <f t="shared" si="26"/>
        <v>16405636.1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23">
        <v>5</v>
      </c>
      <c r="K167" s="3">
        <v>16280686.1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124950</v>
      </c>
      <c r="R167" s="3">
        <v>0</v>
      </c>
      <c r="S167" s="3">
        <v>0</v>
      </c>
      <c r="T167" s="3">
        <v>0</v>
      </c>
    </row>
    <row r="168" spans="1:20" ht="24.95" customHeight="1" x14ac:dyDescent="0.2">
      <c r="A168" s="4">
        <v>144</v>
      </c>
      <c r="B168" s="6" t="s">
        <v>239</v>
      </c>
      <c r="C168" s="3">
        <f t="shared" si="26"/>
        <v>6964256.3200000003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23">
        <v>2</v>
      </c>
      <c r="K168" s="3">
        <v>6914276.3200000003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49980</v>
      </c>
      <c r="R168" s="3">
        <v>0</v>
      </c>
      <c r="S168" s="3">
        <v>0</v>
      </c>
      <c r="T168" s="3">
        <v>0</v>
      </c>
    </row>
    <row r="169" spans="1:20" ht="24.95" customHeight="1" x14ac:dyDescent="0.2">
      <c r="A169" s="4">
        <v>145</v>
      </c>
      <c r="B169" s="6" t="s">
        <v>240</v>
      </c>
      <c r="C169" s="3">
        <f t="shared" si="26"/>
        <v>6562254.4400000004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23">
        <v>2</v>
      </c>
      <c r="K169" s="3">
        <v>6512274.4400000004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49980</v>
      </c>
      <c r="R169" s="3">
        <v>0</v>
      </c>
      <c r="S169" s="3">
        <v>0</v>
      </c>
      <c r="T169" s="3">
        <v>0</v>
      </c>
    </row>
    <row r="170" spans="1:20" ht="24.95" customHeight="1" x14ac:dyDescent="0.2">
      <c r="A170" s="4">
        <v>146</v>
      </c>
      <c r="B170" s="6" t="s">
        <v>241</v>
      </c>
      <c r="C170" s="3">
        <f t="shared" si="26"/>
        <v>3297787.22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23">
        <v>1</v>
      </c>
      <c r="K170" s="3">
        <v>3256137.22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41650</v>
      </c>
      <c r="R170" s="3">
        <v>0</v>
      </c>
      <c r="S170" s="3">
        <v>0</v>
      </c>
      <c r="T170" s="3">
        <v>0</v>
      </c>
    </row>
    <row r="171" spans="1:20" ht="24.95" customHeight="1" x14ac:dyDescent="0.2">
      <c r="A171" s="4">
        <v>147</v>
      </c>
      <c r="B171" s="6" t="s">
        <v>242</v>
      </c>
      <c r="C171" s="3">
        <f t="shared" si="26"/>
        <v>6562254.4400000004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23">
        <v>2</v>
      </c>
      <c r="K171" s="3">
        <v>6512274.4400000004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49980</v>
      </c>
      <c r="R171" s="3">
        <v>0</v>
      </c>
      <c r="S171" s="3">
        <v>0</v>
      </c>
      <c r="T171" s="3">
        <v>0</v>
      </c>
    </row>
    <row r="172" spans="1:20" ht="24.95" customHeight="1" x14ac:dyDescent="0.2">
      <c r="A172" s="4">
        <v>148</v>
      </c>
      <c r="B172" s="46" t="s">
        <v>243</v>
      </c>
      <c r="C172" s="3">
        <f t="shared" si="26"/>
        <v>5753401.6399999997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23">
        <v>2</v>
      </c>
      <c r="K172" s="3">
        <v>5703421.6399999997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49980</v>
      </c>
      <c r="R172" s="3">
        <v>0</v>
      </c>
      <c r="S172" s="3">
        <v>0</v>
      </c>
      <c r="T172" s="3">
        <v>0</v>
      </c>
    </row>
    <row r="173" spans="1:20" ht="24.95" customHeight="1" x14ac:dyDescent="0.2">
      <c r="A173" s="4">
        <v>149</v>
      </c>
      <c r="B173" s="46" t="s">
        <v>244</v>
      </c>
      <c r="C173" s="3">
        <f t="shared" si="26"/>
        <v>6562254.4400000004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23">
        <v>2</v>
      </c>
      <c r="K173" s="3">
        <v>6512274.4400000004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49980</v>
      </c>
      <c r="R173" s="3">
        <v>0</v>
      </c>
      <c r="S173" s="3">
        <v>0</v>
      </c>
      <c r="T173" s="3">
        <v>0</v>
      </c>
    </row>
    <row r="174" spans="1:20" ht="24.95" customHeight="1" x14ac:dyDescent="0.2">
      <c r="A174" s="4">
        <v>150</v>
      </c>
      <c r="B174" s="6" t="s">
        <v>245</v>
      </c>
      <c r="C174" s="3">
        <f t="shared" si="26"/>
        <v>6562254.4400000004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23">
        <v>2</v>
      </c>
      <c r="K174" s="3">
        <v>6512274.4400000004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49980</v>
      </c>
      <c r="R174" s="3">
        <v>0</v>
      </c>
      <c r="S174" s="3">
        <v>0</v>
      </c>
      <c r="T174" s="3">
        <v>0</v>
      </c>
    </row>
    <row r="175" spans="1:20" ht="24.95" customHeight="1" x14ac:dyDescent="0.2">
      <c r="A175" s="4">
        <v>151</v>
      </c>
      <c r="B175" s="6" t="s">
        <v>246</v>
      </c>
      <c r="C175" s="3">
        <f t="shared" si="26"/>
        <v>6562254.4400000004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23">
        <v>2</v>
      </c>
      <c r="K175" s="3">
        <v>6512274.4400000004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49980</v>
      </c>
      <c r="R175" s="3">
        <v>0</v>
      </c>
      <c r="S175" s="3">
        <v>0</v>
      </c>
      <c r="T175" s="3">
        <v>0</v>
      </c>
    </row>
    <row r="176" spans="1:20" ht="24.95" customHeight="1" x14ac:dyDescent="0.2">
      <c r="A176" s="4">
        <v>152</v>
      </c>
      <c r="B176" s="6" t="s">
        <v>247</v>
      </c>
      <c r="C176" s="3">
        <f t="shared" si="26"/>
        <v>6562254.4400000004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23">
        <v>2</v>
      </c>
      <c r="K176" s="3">
        <v>6512274.4400000004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49980</v>
      </c>
      <c r="R176" s="3">
        <v>0</v>
      </c>
      <c r="S176" s="3">
        <v>0</v>
      </c>
      <c r="T176" s="3">
        <v>0</v>
      </c>
    </row>
    <row r="177" spans="1:20" ht="24.95" customHeight="1" x14ac:dyDescent="0.2">
      <c r="A177" s="4">
        <v>153</v>
      </c>
      <c r="B177" s="6" t="s">
        <v>101</v>
      </c>
      <c r="C177" s="3">
        <f t="shared" si="26"/>
        <v>17260204.920000002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23">
        <v>6</v>
      </c>
      <c r="K177" s="3">
        <v>17110264.920000002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149940</v>
      </c>
      <c r="R177" s="3">
        <v>0</v>
      </c>
      <c r="S177" s="3">
        <v>0</v>
      </c>
      <c r="T177" s="3">
        <v>0</v>
      </c>
    </row>
    <row r="178" spans="1:20" ht="24.95" customHeight="1" x14ac:dyDescent="0.2">
      <c r="A178" s="4">
        <v>154</v>
      </c>
      <c r="B178" s="6" t="s">
        <v>248</v>
      </c>
      <c r="C178" s="3">
        <f t="shared" si="26"/>
        <v>6562254.4400000004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23">
        <v>2</v>
      </c>
      <c r="K178" s="3">
        <v>6512274.4400000004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49980</v>
      </c>
      <c r="R178" s="3">
        <v>0</v>
      </c>
      <c r="S178" s="3">
        <v>0</v>
      </c>
      <c r="T178" s="3">
        <v>0</v>
      </c>
    </row>
    <row r="179" spans="1:20" ht="24.95" customHeight="1" x14ac:dyDescent="0.2">
      <c r="A179" s="4">
        <v>155</v>
      </c>
      <c r="B179" s="6" t="s">
        <v>249</v>
      </c>
      <c r="C179" s="3">
        <f t="shared" si="26"/>
        <v>6964256.3200000003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23">
        <v>2</v>
      </c>
      <c r="K179" s="3">
        <v>6914276.3200000003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49980</v>
      </c>
      <c r="R179" s="3">
        <v>0</v>
      </c>
      <c r="S179" s="3">
        <v>0</v>
      </c>
      <c r="T179" s="3">
        <v>0</v>
      </c>
    </row>
    <row r="180" spans="1:20" ht="24.95" customHeight="1" x14ac:dyDescent="0.2">
      <c r="A180" s="4">
        <v>156</v>
      </c>
      <c r="B180" s="6" t="s">
        <v>250</v>
      </c>
      <c r="C180" s="3">
        <f t="shared" si="26"/>
        <v>8630102.4600000009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23">
        <v>3</v>
      </c>
      <c r="K180" s="3">
        <v>8555132.4600000009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74970</v>
      </c>
      <c r="R180" s="3">
        <v>0</v>
      </c>
      <c r="S180" s="3">
        <v>0</v>
      </c>
      <c r="T180" s="3">
        <v>0</v>
      </c>
    </row>
    <row r="181" spans="1:20" ht="24.95" customHeight="1" x14ac:dyDescent="0.2">
      <c r="A181" s="4">
        <v>157</v>
      </c>
      <c r="B181" s="6" t="s">
        <v>251</v>
      </c>
      <c r="C181" s="3">
        <f t="shared" si="26"/>
        <v>9843381.6600000001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23">
        <v>3</v>
      </c>
      <c r="K181" s="3">
        <v>9768411.6600000001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74970</v>
      </c>
      <c r="R181" s="3">
        <v>0</v>
      </c>
      <c r="S181" s="3">
        <v>0</v>
      </c>
      <c r="T181" s="3">
        <v>0</v>
      </c>
    </row>
    <row r="182" spans="1:20" ht="24.95" customHeight="1" x14ac:dyDescent="0.2">
      <c r="A182" s="4">
        <v>158</v>
      </c>
      <c r="B182" s="6" t="s">
        <v>252</v>
      </c>
      <c r="C182" s="3">
        <f t="shared" si="26"/>
        <v>6562254.4400000004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23">
        <v>2</v>
      </c>
      <c r="K182" s="3">
        <v>6512274.4400000004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49980</v>
      </c>
      <c r="R182" s="3">
        <v>0</v>
      </c>
      <c r="S182" s="3">
        <v>0</v>
      </c>
      <c r="T182" s="3">
        <v>0</v>
      </c>
    </row>
    <row r="183" spans="1:20" ht="24.95" customHeight="1" x14ac:dyDescent="0.2">
      <c r="A183" s="4">
        <v>159</v>
      </c>
      <c r="B183" s="6" t="s">
        <v>253</v>
      </c>
      <c r="C183" s="3">
        <f t="shared" si="26"/>
        <v>6562254.4400000004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23">
        <v>2</v>
      </c>
      <c r="K183" s="3">
        <v>6512274.4400000004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49980</v>
      </c>
      <c r="R183" s="3">
        <v>0</v>
      </c>
      <c r="S183" s="3">
        <v>0</v>
      </c>
      <c r="T183" s="3">
        <v>0</v>
      </c>
    </row>
    <row r="184" spans="1:20" ht="24.95" customHeight="1" x14ac:dyDescent="0.2">
      <c r="A184" s="4">
        <v>160</v>
      </c>
      <c r="B184" s="6" t="s">
        <v>254</v>
      </c>
      <c r="C184" s="3">
        <f t="shared" si="26"/>
        <v>6562254.4400000004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23">
        <v>2</v>
      </c>
      <c r="K184" s="3">
        <v>6512274.4400000004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49980</v>
      </c>
      <c r="R184" s="3">
        <v>0</v>
      </c>
      <c r="S184" s="3">
        <v>0</v>
      </c>
      <c r="T184" s="3">
        <v>0</v>
      </c>
    </row>
    <row r="185" spans="1:20" ht="24.95" customHeight="1" x14ac:dyDescent="0.2">
      <c r="A185" s="4">
        <v>161</v>
      </c>
      <c r="B185" s="6" t="s">
        <v>255</v>
      </c>
      <c r="C185" s="3">
        <f t="shared" si="26"/>
        <v>13124508.880000001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23">
        <v>4</v>
      </c>
      <c r="K185" s="3">
        <v>13024548.880000001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99960</v>
      </c>
      <c r="R185" s="3">
        <v>0</v>
      </c>
      <c r="S185" s="3">
        <v>0</v>
      </c>
      <c r="T185" s="3">
        <v>0</v>
      </c>
    </row>
    <row r="186" spans="1:20" ht="24.95" customHeight="1" x14ac:dyDescent="0.2">
      <c r="A186" s="4">
        <v>162</v>
      </c>
      <c r="B186" s="6" t="s">
        <v>256</v>
      </c>
      <c r="C186" s="3">
        <f t="shared" si="26"/>
        <v>16405636.1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23">
        <v>5</v>
      </c>
      <c r="K186" s="3">
        <v>16280686.1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124950</v>
      </c>
      <c r="R186" s="3">
        <v>0</v>
      </c>
      <c r="S186" s="3">
        <v>0</v>
      </c>
      <c r="T186" s="3">
        <v>0</v>
      </c>
    </row>
    <row r="187" spans="1:20" ht="24.95" customHeight="1" x14ac:dyDescent="0.2">
      <c r="A187" s="4">
        <v>163</v>
      </c>
      <c r="B187" s="6" t="s">
        <v>257</v>
      </c>
      <c r="C187" s="3">
        <f t="shared" si="26"/>
        <v>6964256.3200000003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23">
        <v>2</v>
      </c>
      <c r="K187" s="3">
        <v>6914276.3200000003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49980</v>
      </c>
      <c r="R187" s="3">
        <v>0</v>
      </c>
      <c r="S187" s="3">
        <v>0</v>
      </c>
      <c r="T187" s="3">
        <v>0</v>
      </c>
    </row>
    <row r="188" spans="1:20" ht="24.95" customHeight="1" x14ac:dyDescent="0.2">
      <c r="A188" s="4">
        <v>164</v>
      </c>
      <c r="B188" s="6" t="s">
        <v>258</v>
      </c>
      <c r="C188" s="3">
        <f t="shared" si="26"/>
        <v>6562254.4400000004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23">
        <v>2</v>
      </c>
      <c r="K188" s="3">
        <v>6512274.4400000004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49980</v>
      </c>
      <c r="R188" s="3">
        <v>0</v>
      </c>
      <c r="S188" s="3">
        <v>0</v>
      </c>
      <c r="T188" s="3">
        <v>0</v>
      </c>
    </row>
    <row r="189" spans="1:20" ht="24.95" customHeight="1" x14ac:dyDescent="0.2">
      <c r="A189" s="4">
        <v>165</v>
      </c>
      <c r="B189" s="6" t="s">
        <v>259</v>
      </c>
      <c r="C189" s="3">
        <f t="shared" si="26"/>
        <v>9843381.6600000001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23">
        <v>3</v>
      </c>
      <c r="K189" s="3">
        <v>9768411.6600000001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74970</v>
      </c>
      <c r="R189" s="3">
        <v>0</v>
      </c>
      <c r="S189" s="3">
        <v>0</v>
      </c>
      <c r="T189" s="3">
        <v>0</v>
      </c>
    </row>
    <row r="190" spans="1:20" ht="24.95" customHeight="1" x14ac:dyDescent="0.2">
      <c r="A190" s="4">
        <v>166</v>
      </c>
      <c r="B190" s="6" t="s">
        <v>260</v>
      </c>
      <c r="C190" s="3">
        <f t="shared" si="26"/>
        <v>9843381.6600000001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23">
        <v>3</v>
      </c>
      <c r="K190" s="3">
        <v>9768411.6600000001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74970</v>
      </c>
      <c r="R190" s="3">
        <v>0</v>
      </c>
      <c r="S190" s="3">
        <v>0</v>
      </c>
      <c r="T190" s="3">
        <v>0</v>
      </c>
    </row>
    <row r="191" spans="1:20" ht="24.95" customHeight="1" x14ac:dyDescent="0.2">
      <c r="A191" s="4">
        <v>167</v>
      </c>
      <c r="B191" s="6" t="s">
        <v>261</v>
      </c>
      <c r="C191" s="3">
        <f t="shared" si="26"/>
        <v>6562254.4400000004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23">
        <v>2</v>
      </c>
      <c r="K191" s="3">
        <v>6512274.4400000004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49980</v>
      </c>
      <c r="R191" s="3">
        <v>0</v>
      </c>
      <c r="S191" s="3">
        <v>0</v>
      </c>
      <c r="T191" s="3">
        <v>0</v>
      </c>
    </row>
    <row r="192" spans="1:20" ht="24.95" customHeight="1" x14ac:dyDescent="0.2">
      <c r="A192" s="4">
        <v>168</v>
      </c>
      <c r="B192" s="6" t="s">
        <v>262</v>
      </c>
      <c r="C192" s="3">
        <f t="shared" si="26"/>
        <v>6562254.4400000004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23">
        <v>2</v>
      </c>
      <c r="K192" s="3">
        <v>6512274.4400000004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49980</v>
      </c>
      <c r="R192" s="3">
        <v>0</v>
      </c>
      <c r="S192" s="3">
        <v>0</v>
      </c>
      <c r="T192" s="3">
        <v>0</v>
      </c>
    </row>
    <row r="193" spans="1:20" ht="24.95" customHeight="1" x14ac:dyDescent="0.2">
      <c r="A193" s="4">
        <v>169</v>
      </c>
      <c r="B193" s="6" t="s">
        <v>263</v>
      </c>
      <c r="C193" s="3">
        <f t="shared" si="26"/>
        <v>9843381.6600000001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23">
        <v>3</v>
      </c>
      <c r="K193" s="3">
        <v>9768411.6600000001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74970</v>
      </c>
      <c r="R193" s="3">
        <v>0</v>
      </c>
      <c r="S193" s="3">
        <v>0</v>
      </c>
      <c r="T193" s="3">
        <v>0</v>
      </c>
    </row>
    <row r="194" spans="1:20" ht="24.95" customHeight="1" x14ac:dyDescent="0.2">
      <c r="A194" s="4">
        <v>170</v>
      </c>
      <c r="B194" s="6" t="s">
        <v>264</v>
      </c>
      <c r="C194" s="3">
        <f t="shared" si="26"/>
        <v>9843381.6600000001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23">
        <v>3</v>
      </c>
      <c r="K194" s="3">
        <v>9768411.6600000001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74970</v>
      </c>
      <c r="R194" s="3">
        <v>0</v>
      </c>
      <c r="S194" s="3">
        <v>0</v>
      </c>
      <c r="T194" s="3">
        <v>0</v>
      </c>
    </row>
    <row r="195" spans="1:20" ht="24.95" customHeight="1" x14ac:dyDescent="0.2">
      <c r="A195" s="4">
        <v>171</v>
      </c>
      <c r="B195" s="6" t="s">
        <v>265</v>
      </c>
      <c r="C195" s="3">
        <f t="shared" si="26"/>
        <v>19686763.32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23">
        <v>6</v>
      </c>
      <c r="K195" s="3">
        <v>19536823.32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149940</v>
      </c>
      <c r="R195" s="3">
        <v>0</v>
      </c>
      <c r="S195" s="3">
        <v>0</v>
      </c>
      <c r="T195" s="3">
        <v>0</v>
      </c>
    </row>
    <row r="196" spans="1:20" ht="24.95" customHeight="1" x14ac:dyDescent="0.2">
      <c r="A196" s="4">
        <v>172</v>
      </c>
      <c r="B196" s="6" t="s">
        <v>266</v>
      </c>
      <c r="C196" s="3">
        <f t="shared" si="26"/>
        <v>7663882.6500000004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23">
        <v>0</v>
      </c>
      <c r="K196" s="3">
        <v>0</v>
      </c>
      <c r="L196" s="3">
        <v>0</v>
      </c>
      <c r="M196" s="3">
        <v>0</v>
      </c>
      <c r="N196" s="3">
        <v>7500000</v>
      </c>
      <c r="O196" s="3">
        <v>0</v>
      </c>
      <c r="P196" s="3">
        <v>0</v>
      </c>
      <c r="Q196" s="3">
        <v>0</v>
      </c>
      <c r="R196" s="3">
        <v>163882.65</v>
      </c>
      <c r="S196" s="3">
        <v>0</v>
      </c>
      <c r="T196" s="3">
        <v>0</v>
      </c>
    </row>
    <row r="197" spans="1:20" ht="24.95" customHeight="1" x14ac:dyDescent="0.2">
      <c r="A197" s="4">
        <v>173</v>
      </c>
      <c r="B197" s="6" t="s">
        <v>267</v>
      </c>
      <c r="C197" s="3">
        <f t="shared" si="26"/>
        <v>2893360.82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23">
        <v>1</v>
      </c>
      <c r="K197" s="3">
        <v>2851710.82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41650</v>
      </c>
      <c r="R197" s="3">
        <v>0</v>
      </c>
      <c r="S197" s="3">
        <v>0</v>
      </c>
      <c r="T197" s="3">
        <v>0</v>
      </c>
    </row>
    <row r="198" spans="1:20" ht="24.95" customHeight="1" x14ac:dyDescent="0.2">
      <c r="A198" s="4">
        <v>174</v>
      </c>
      <c r="B198" s="6" t="s">
        <v>268</v>
      </c>
      <c r="C198" s="3">
        <f t="shared" si="26"/>
        <v>2893360.82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23">
        <v>1</v>
      </c>
      <c r="K198" s="3">
        <v>2851710.82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41650</v>
      </c>
      <c r="R198" s="3">
        <v>0</v>
      </c>
      <c r="S198" s="3">
        <v>0</v>
      </c>
      <c r="T198" s="3">
        <v>0</v>
      </c>
    </row>
    <row r="199" spans="1:20" ht="24.95" customHeight="1" x14ac:dyDescent="0.2">
      <c r="A199" s="4">
        <v>175</v>
      </c>
      <c r="B199" s="6" t="s">
        <v>99</v>
      </c>
      <c r="C199" s="3">
        <f t="shared" si="26"/>
        <v>46273403.730000004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23">
        <v>0</v>
      </c>
      <c r="K199" s="3">
        <v>0</v>
      </c>
      <c r="L199" s="3">
        <v>18546190.199999999</v>
      </c>
      <c r="M199" s="3">
        <v>1204149.6000000001</v>
      </c>
      <c r="N199" s="3">
        <v>23717174.399999999</v>
      </c>
      <c r="O199" s="3">
        <v>2053913.4</v>
      </c>
      <c r="P199" s="3">
        <v>0</v>
      </c>
      <c r="Q199" s="3">
        <v>444251.64</v>
      </c>
      <c r="R199" s="3">
        <v>307724.49</v>
      </c>
      <c r="S199" s="3">
        <v>0</v>
      </c>
      <c r="T199" s="3">
        <v>0</v>
      </c>
    </row>
    <row r="200" spans="1:20" ht="24.95" customHeight="1" x14ac:dyDescent="0.2">
      <c r="A200" s="4">
        <v>176</v>
      </c>
      <c r="B200" s="6" t="s">
        <v>269</v>
      </c>
      <c r="C200" s="3">
        <f t="shared" si="26"/>
        <v>10595242.039999999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23">
        <v>0</v>
      </c>
      <c r="K200" s="3">
        <v>0</v>
      </c>
      <c r="L200" s="3">
        <v>0</v>
      </c>
      <c r="M200" s="3">
        <v>0</v>
      </c>
      <c r="N200" s="3">
        <v>10262743</v>
      </c>
      <c r="O200" s="3">
        <v>0</v>
      </c>
      <c r="P200" s="3">
        <v>0</v>
      </c>
      <c r="Q200" s="3">
        <v>228910</v>
      </c>
      <c r="R200" s="3">
        <v>103589.04</v>
      </c>
      <c r="S200" s="3">
        <v>0</v>
      </c>
      <c r="T200" s="3">
        <v>0</v>
      </c>
    </row>
    <row r="201" spans="1:20" ht="24.95" customHeight="1" x14ac:dyDescent="0.2">
      <c r="A201" s="4">
        <v>177</v>
      </c>
      <c r="B201" s="6" t="s">
        <v>270</v>
      </c>
      <c r="C201" s="3">
        <f t="shared" si="26"/>
        <v>5200145.74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23">
        <v>0</v>
      </c>
      <c r="K201" s="3">
        <v>0</v>
      </c>
      <c r="L201" s="3">
        <v>0</v>
      </c>
      <c r="M201" s="3">
        <v>0</v>
      </c>
      <c r="N201" s="3">
        <v>4954834.8</v>
      </c>
      <c r="O201" s="3">
        <v>0</v>
      </c>
      <c r="P201" s="3">
        <v>0</v>
      </c>
      <c r="Q201" s="3">
        <v>210430</v>
      </c>
      <c r="R201" s="3">
        <v>34880.94</v>
      </c>
      <c r="S201" s="3">
        <v>0</v>
      </c>
      <c r="T201" s="3">
        <v>0</v>
      </c>
    </row>
    <row r="202" spans="1:20" ht="24.95" customHeight="1" x14ac:dyDescent="0.2">
      <c r="A202" s="4">
        <v>178</v>
      </c>
      <c r="B202" s="6" t="s">
        <v>271</v>
      </c>
      <c r="C202" s="3">
        <f t="shared" si="26"/>
        <v>35941406.299999997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23">
        <v>0</v>
      </c>
      <c r="K202" s="3">
        <v>0</v>
      </c>
      <c r="L202" s="3">
        <v>35941406.299999997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</row>
    <row r="203" spans="1:20" ht="24.95" customHeight="1" x14ac:dyDescent="0.2">
      <c r="A203" s="4">
        <v>179</v>
      </c>
      <c r="B203" s="6" t="s">
        <v>272</v>
      </c>
      <c r="C203" s="3">
        <f t="shared" si="26"/>
        <v>9591649.9700000007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23">
        <v>0</v>
      </c>
      <c r="K203" s="3">
        <v>0</v>
      </c>
      <c r="L203" s="3">
        <v>9591649.9700000007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</row>
    <row r="204" spans="1:20" ht="24.95" customHeight="1" x14ac:dyDescent="0.2">
      <c r="A204" s="4">
        <v>180</v>
      </c>
      <c r="B204" s="6" t="s">
        <v>273</v>
      </c>
      <c r="C204" s="3">
        <f t="shared" si="26"/>
        <v>7026225.2599999998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23">
        <v>0</v>
      </c>
      <c r="K204" s="3">
        <v>0</v>
      </c>
      <c r="L204" s="3">
        <v>7026225.2599999998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</row>
    <row r="205" spans="1:20" ht="24.95" customHeight="1" x14ac:dyDescent="0.2">
      <c r="A205" s="4">
        <v>181</v>
      </c>
      <c r="B205" s="6" t="s">
        <v>274</v>
      </c>
      <c r="C205" s="3">
        <f t="shared" si="26"/>
        <v>22508815.34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23">
        <v>0</v>
      </c>
      <c r="K205" s="3">
        <v>0</v>
      </c>
      <c r="L205" s="3">
        <v>22508815.34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</row>
    <row r="206" spans="1:20" ht="24.95" customHeight="1" x14ac:dyDescent="0.2">
      <c r="A206" s="4">
        <v>182</v>
      </c>
      <c r="B206" s="6" t="s">
        <v>275</v>
      </c>
      <c r="C206" s="3">
        <f t="shared" si="26"/>
        <v>15300666.52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23">
        <v>0</v>
      </c>
      <c r="K206" s="3">
        <v>0</v>
      </c>
      <c r="L206" s="3">
        <v>15300666.52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</row>
    <row r="207" spans="1:20" ht="24.95" customHeight="1" x14ac:dyDescent="0.2">
      <c r="A207" s="4">
        <v>183</v>
      </c>
      <c r="B207" s="6" t="s">
        <v>276</v>
      </c>
      <c r="C207" s="3">
        <f t="shared" si="26"/>
        <v>16350482.66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23">
        <v>0</v>
      </c>
      <c r="K207" s="3">
        <v>0</v>
      </c>
      <c r="L207" s="3">
        <v>16350482.66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</row>
    <row r="208" spans="1:20" ht="24.95" customHeight="1" x14ac:dyDescent="0.2">
      <c r="A208" s="4">
        <v>184</v>
      </c>
      <c r="B208" s="6" t="s">
        <v>277</v>
      </c>
      <c r="C208" s="3">
        <f t="shared" si="26"/>
        <v>20815789.32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23">
        <v>0</v>
      </c>
      <c r="K208" s="3">
        <v>0</v>
      </c>
      <c r="L208" s="3">
        <v>20675674.030000001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140115.29</v>
      </c>
      <c r="S208" s="3">
        <v>0</v>
      </c>
      <c r="T208" s="3">
        <v>0</v>
      </c>
    </row>
    <row r="209" spans="1:20" ht="24.95" customHeight="1" x14ac:dyDescent="0.2">
      <c r="A209" s="4">
        <v>185</v>
      </c>
      <c r="B209" s="6" t="s">
        <v>278</v>
      </c>
      <c r="C209" s="3">
        <f t="shared" si="26"/>
        <v>17631839.84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23">
        <v>0</v>
      </c>
      <c r="K209" s="3">
        <v>0</v>
      </c>
      <c r="L209" s="3">
        <v>17477562.969999999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154276.87</v>
      </c>
      <c r="S209" s="3">
        <v>0</v>
      </c>
      <c r="T209" s="3">
        <v>0</v>
      </c>
    </row>
    <row r="210" spans="1:20" ht="24.95" customHeight="1" x14ac:dyDescent="0.2">
      <c r="A210" s="4">
        <v>186</v>
      </c>
      <c r="B210" s="6" t="s">
        <v>279</v>
      </c>
      <c r="C210" s="3">
        <f t="shared" si="26"/>
        <v>12715709.9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23">
        <v>0</v>
      </c>
      <c r="K210" s="3">
        <v>0</v>
      </c>
      <c r="L210" s="3">
        <v>12630261.85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85448.05</v>
      </c>
      <c r="S210" s="3">
        <v>0</v>
      </c>
      <c r="T210" s="3">
        <v>0</v>
      </c>
    </row>
    <row r="211" spans="1:20" ht="24.95" customHeight="1" x14ac:dyDescent="0.2">
      <c r="A211" s="4">
        <v>187</v>
      </c>
      <c r="B211" s="6" t="s">
        <v>280</v>
      </c>
      <c r="C211" s="3">
        <f t="shared" si="26"/>
        <v>63403078.07</v>
      </c>
      <c r="D211" s="3">
        <v>11819605.380000001</v>
      </c>
      <c r="E211" s="3">
        <v>1110198.2</v>
      </c>
      <c r="F211" s="3">
        <v>1598586.68</v>
      </c>
      <c r="G211" s="3">
        <v>2485110.46</v>
      </c>
      <c r="H211" s="3">
        <v>2329821.8199999998</v>
      </c>
      <c r="I211" s="3">
        <v>0</v>
      </c>
      <c r="J211" s="23">
        <v>0</v>
      </c>
      <c r="K211" s="3">
        <v>0</v>
      </c>
      <c r="L211" s="3">
        <v>14375777.34</v>
      </c>
      <c r="M211" s="3">
        <v>0</v>
      </c>
      <c r="N211" s="3">
        <v>28637376.98</v>
      </c>
      <c r="O211" s="3">
        <v>190483.78</v>
      </c>
      <c r="P211" s="3">
        <v>0</v>
      </c>
      <c r="Q211" s="3">
        <v>0</v>
      </c>
      <c r="R211" s="3">
        <v>856117.43</v>
      </c>
      <c r="S211" s="3">
        <v>0</v>
      </c>
      <c r="T211" s="3">
        <v>0</v>
      </c>
    </row>
    <row r="212" spans="1:20" ht="24.95" customHeight="1" x14ac:dyDescent="0.2">
      <c r="A212" s="4">
        <v>188</v>
      </c>
      <c r="B212" s="6" t="s">
        <v>281</v>
      </c>
      <c r="C212" s="3">
        <f t="shared" si="26"/>
        <v>50168465.739999995</v>
      </c>
      <c r="D212" s="3">
        <v>10918959.85</v>
      </c>
      <c r="E212" s="3">
        <v>1164862.3700000001</v>
      </c>
      <c r="F212" s="3">
        <v>1648128.1</v>
      </c>
      <c r="G212" s="3">
        <v>2471325.7799999998</v>
      </c>
      <c r="H212" s="3">
        <v>2437975.96</v>
      </c>
      <c r="I212" s="3">
        <v>0</v>
      </c>
      <c r="J212" s="23">
        <v>0</v>
      </c>
      <c r="K212" s="3">
        <v>0</v>
      </c>
      <c r="L212" s="3">
        <v>14375777.34</v>
      </c>
      <c r="M212" s="3">
        <v>125088.08</v>
      </c>
      <c r="N212" s="3">
        <v>16448711.720000001</v>
      </c>
      <c r="O212" s="3">
        <v>239605.37</v>
      </c>
      <c r="P212" s="3">
        <v>0</v>
      </c>
      <c r="Q212" s="3">
        <v>0</v>
      </c>
      <c r="R212" s="3">
        <v>338031.17</v>
      </c>
      <c r="S212" s="3">
        <v>0</v>
      </c>
      <c r="T212" s="3">
        <v>0</v>
      </c>
    </row>
    <row r="213" spans="1:20" ht="24.95" customHeight="1" x14ac:dyDescent="0.2">
      <c r="A213" s="4">
        <v>189</v>
      </c>
      <c r="B213" s="6" t="s">
        <v>282</v>
      </c>
      <c r="C213" s="3">
        <f t="shared" si="26"/>
        <v>32752413.809999999</v>
      </c>
      <c r="D213" s="3">
        <v>9116987</v>
      </c>
      <c r="E213" s="3">
        <v>1130262.18</v>
      </c>
      <c r="F213" s="3">
        <v>3011993.7</v>
      </c>
      <c r="G213" s="3">
        <v>4652555.7699999996</v>
      </c>
      <c r="H213" s="3">
        <v>4345672</v>
      </c>
      <c r="I213" s="3">
        <v>0</v>
      </c>
      <c r="J213" s="23">
        <v>0</v>
      </c>
      <c r="K213" s="3">
        <v>0</v>
      </c>
      <c r="L213" s="3">
        <v>0</v>
      </c>
      <c r="M213" s="3">
        <v>0</v>
      </c>
      <c r="N213" s="3">
        <v>9886978.7200000007</v>
      </c>
      <c r="O213" s="3">
        <v>360000</v>
      </c>
      <c r="P213" s="3">
        <v>0</v>
      </c>
      <c r="Q213" s="3">
        <v>0</v>
      </c>
      <c r="R213" s="3">
        <v>247964.44</v>
      </c>
      <c r="S213" s="3">
        <v>0</v>
      </c>
      <c r="T213" s="3">
        <v>0</v>
      </c>
    </row>
    <row r="214" spans="1:20" ht="24.95" customHeight="1" x14ac:dyDescent="0.2">
      <c r="A214" s="4">
        <v>190</v>
      </c>
      <c r="B214" s="6" t="s">
        <v>283</v>
      </c>
      <c r="C214" s="3">
        <f t="shared" si="26"/>
        <v>45729398.480000004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23">
        <v>0</v>
      </c>
      <c r="K214" s="3">
        <v>0</v>
      </c>
      <c r="L214" s="3">
        <v>12884008.039999999</v>
      </c>
      <c r="M214" s="3">
        <v>0</v>
      </c>
      <c r="N214" s="3">
        <v>32561706.879999999</v>
      </c>
      <c r="O214" s="3">
        <v>0</v>
      </c>
      <c r="P214" s="3">
        <v>0</v>
      </c>
      <c r="Q214" s="3">
        <v>0</v>
      </c>
      <c r="R214" s="3">
        <v>283683.56</v>
      </c>
      <c r="S214" s="3">
        <v>0</v>
      </c>
      <c r="T214" s="3">
        <v>0</v>
      </c>
    </row>
    <row r="215" spans="1:20" ht="24.95" customHeight="1" x14ac:dyDescent="0.2">
      <c r="A215" s="4">
        <v>191</v>
      </c>
      <c r="B215" s="6" t="s">
        <v>284</v>
      </c>
      <c r="C215" s="3">
        <f t="shared" si="26"/>
        <v>19317912.84</v>
      </c>
      <c r="D215" s="3">
        <v>0</v>
      </c>
      <c r="E215" s="3">
        <v>0</v>
      </c>
      <c r="F215" s="3">
        <v>0</v>
      </c>
      <c r="G215" s="3">
        <v>0</v>
      </c>
      <c r="H215" s="3">
        <v>2602336</v>
      </c>
      <c r="I215" s="3">
        <v>0</v>
      </c>
      <c r="J215" s="23">
        <v>0</v>
      </c>
      <c r="K215" s="3">
        <v>0</v>
      </c>
      <c r="L215" s="3">
        <v>7155164</v>
      </c>
      <c r="M215" s="3">
        <v>0</v>
      </c>
      <c r="N215" s="3">
        <v>9265408</v>
      </c>
      <c r="O215" s="3">
        <v>0</v>
      </c>
      <c r="P215" s="3">
        <v>0</v>
      </c>
      <c r="Q215" s="3">
        <v>0</v>
      </c>
      <c r="R215" s="3">
        <v>295004.84000000003</v>
      </c>
      <c r="S215" s="3">
        <v>0</v>
      </c>
      <c r="T215" s="3">
        <v>0</v>
      </c>
    </row>
    <row r="216" spans="1:20" ht="24.95" customHeight="1" x14ac:dyDescent="0.2">
      <c r="A216" s="4">
        <v>192</v>
      </c>
      <c r="B216" s="6" t="s">
        <v>285</v>
      </c>
      <c r="C216" s="3">
        <f t="shared" si="26"/>
        <v>14722333.98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23">
        <v>0</v>
      </c>
      <c r="K216" s="3">
        <v>0</v>
      </c>
      <c r="L216" s="3">
        <v>3858814.94</v>
      </c>
      <c r="M216" s="3">
        <v>265343.84999999998</v>
      </c>
      <c r="N216" s="3">
        <v>10510601.26</v>
      </c>
      <c r="O216" s="3">
        <v>0</v>
      </c>
      <c r="P216" s="3">
        <v>0</v>
      </c>
      <c r="Q216" s="3">
        <v>0</v>
      </c>
      <c r="R216" s="3">
        <v>87573.93</v>
      </c>
      <c r="S216" s="3">
        <v>0</v>
      </c>
      <c r="T216" s="3">
        <v>0</v>
      </c>
    </row>
    <row r="217" spans="1:20" ht="24.95" customHeight="1" x14ac:dyDescent="0.2">
      <c r="A217" s="4">
        <v>193</v>
      </c>
      <c r="B217" s="46" t="s">
        <v>286</v>
      </c>
      <c r="C217" s="3">
        <f t="shared" si="26"/>
        <v>69370965.120000005</v>
      </c>
      <c r="D217" s="3">
        <v>14208358.560000001</v>
      </c>
      <c r="E217" s="3">
        <v>2113025.6399999997</v>
      </c>
      <c r="F217" s="3">
        <v>3120370.44</v>
      </c>
      <c r="G217" s="3">
        <v>13846194.119999999</v>
      </c>
      <c r="H217" s="3">
        <v>5031927.12</v>
      </c>
      <c r="I217" s="3">
        <v>0</v>
      </c>
      <c r="J217" s="23">
        <v>0</v>
      </c>
      <c r="K217" s="3">
        <v>0</v>
      </c>
      <c r="L217" s="3">
        <v>12198465.840000002</v>
      </c>
      <c r="M217" s="3">
        <v>791485.2</v>
      </c>
      <c r="N217" s="3">
        <v>15599453.76</v>
      </c>
      <c r="O217" s="3">
        <v>1350321.72</v>
      </c>
      <c r="P217" s="3">
        <v>0</v>
      </c>
      <c r="Q217" s="3">
        <v>599820</v>
      </c>
      <c r="R217" s="3">
        <v>511542.72</v>
      </c>
      <c r="S217" s="3">
        <v>0</v>
      </c>
      <c r="T217" s="3">
        <v>0</v>
      </c>
    </row>
    <row r="218" spans="1:20" ht="24.95" customHeight="1" x14ac:dyDescent="0.2">
      <c r="A218" s="4">
        <v>194</v>
      </c>
      <c r="B218" s="46" t="s">
        <v>287</v>
      </c>
      <c r="C218" s="3">
        <f t="shared" si="26"/>
        <v>68301336.340000004</v>
      </c>
      <c r="D218" s="3">
        <v>14721304.550000001</v>
      </c>
      <c r="E218" s="3">
        <v>2189109.14</v>
      </c>
      <c r="F218" s="3">
        <v>3233025.96</v>
      </c>
      <c r="G218" s="3">
        <v>11259759.49</v>
      </c>
      <c r="H218" s="3">
        <v>5214390.46</v>
      </c>
      <c r="I218" s="3">
        <v>0</v>
      </c>
      <c r="J218" s="23">
        <v>0</v>
      </c>
      <c r="K218" s="3">
        <v>0</v>
      </c>
      <c r="L218" s="3">
        <v>12638664.539999999</v>
      </c>
      <c r="M218" s="3">
        <v>820591.33</v>
      </c>
      <c r="N218" s="3">
        <v>16162532.99</v>
      </c>
      <c r="O218" s="3">
        <v>1399679.51</v>
      </c>
      <c r="P218" s="3">
        <v>0</v>
      </c>
      <c r="Q218" s="3">
        <v>246890</v>
      </c>
      <c r="R218" s="3">
        <v>415388.37</v>
      </c>
      <c r="S218" s="3">
        <v>0</v>
      </c>
      <c r="T218" s="3">
        <v>0</v>
      </c>
    </row>
    <row r="219" spans="1:20" ht="24.95" customHeight="1" x14ac:dyDescent="0.2">
      <c r="A219" s="4">
        <v>195</v>
      </c>
      <c r="B219" s="46" t="s">
        <v>288</v>
      </c>
      <c r="C219" s="3">
        <f t="shared" si="26"/>
        <v>31696836.750000004</v>
      </c>
      <c r="D219" s="3">
        <v>12139908.4</v>
      </c>
      <c r="E219" s="3">
        <v>1805246.57</v>
      </c>
      <c r="F219" s="3">
        <v>2666111.48</v>
      </c>
      <c r="G219" s="3">
        <v>9285348.8800000008</v>
      </c>
      <c r="H219" s="3">
        <v>4300041.6399999997</v>
      </c>
      <c r="I219" s="3">
        <v>0</v>
      </c>
      <c r="J219" s="23">
        <v>0</v>
      </c>
      <c r="K219" s="3">
        <v>0</v>
      </c>
      <c r="L219" s="3">
        <v>0</v>
      </c>
      <c r="M219" s="3">
        <v>676699.78</v>
      </c>
      <c r="N219" s="3">
        <v>0</v>
      </c>
      <c r="O219" s="3">
        <v>0</v>
      </c>
      <c r="P219" s="3">
        <v>0</v>
      </c>
      <c r="Q219" s="3">
        <v>453000</v>
      </c>
      <c r="R219" s="3">
        <v>370480</v>
      </c>
      <c r="S219" s="3">
        <v>0</v>
      </c>
      <c r="T219" s="3">
        <v>0</v>
      </c>
    </row>
    <row r="220" spans="1:20" ht="24.95" customHeight="1" x14ac:dyDescent="0.2">
      <c r="A220" s="4">
        <v>196</v>
      </c>
      <c r="B220" s="46" t="s">
        <v>289</v>
      </c>
      <c r="C220" s="3">
        <f t="shared" si="26"/>
        <v>49635539.729999997</v>
      </c>
      <c r="D220" s="3">
        <v>12163466.26</v>
      </c>
      <c r="E220" s="3">
        <v>1074770.17</v>
      </c>
      <c r="F220" s="3">
        <v>2854132.92</v>
      </c>
      <c r="G220" s="3">
        <v>3383860.21</v>
      </c>
      <c r="H220" s="3">
        <v>4645039.16</v>
      </c>
      <c r="I220" s="3">
        <v>0</v>
      </c>
      <c r="J220" s="23">
        <v>0</v>
      </c>
      <c r="K220" s="3">
        <v>0</v>
      </c>
      <c r="L220" s="3">
        <v>12710355.49</v>
      </c>
      <c r="M220" s="3">
        <v>565744.48</v>
      </c>
      <c r="N220" s="3">
        <v>11058601.24</v>
      </c>
      <c r="O220" s="3">
        <v>591005.80000000005</v>
      </c>
      <c r="P220" s="3">
        <v>0</v>
      </c>
      <c r="Q220" s="3">
        <v>0</v>
      </c>
      <c r="R220" s="3">
        <v>588564</v>
      </c>
      <c r="S220" s="3">
        <v>0</v>
      </c>
      <c r="T220" s="3">
        <v>0</v>
      </c>
    </row>
    <row r="221" spans="1:20" ht="24.95" customHeight="1" x14ac:dyDescent="0.2">
      <c r="A221" s="4">
        <v>197</v>
      </c>
      <c r="B221" s="46" t="s">
        <v>290</v>
      </c>
      <c r="C221" s="3">
        <f t="shared" ref="C221:C284" si="27">D221+E221+F221+G221+H221+I221+K221+L221+M221+N221+O221+P221+Q221+R221+S221+T221</f>
        <v>86170610.75999999</v>
      </c>
      <c r="D221" s="3">
        <v>33084667</v>
      </c>
      <c r="E221" s="3">
        <v>4347212.38</v>
      </c>
      <c r="F221" s="3">
        <v>5273089.25</v>
      </c>
      <c r="G221" s="3">
        <v>8853146.5</v>
      </c>
      <c r="H221" s="3">
        <v>30404033</v>
      </c>
      <c r="I221" s="3">
        <v>0</v>
      </c>
      <c r="J221" s="23">
        <v>0</v>
      </c>
      <c r="K221" s="3">
        <v>0</v>
      </c>
      <c r="L221" s="3">
        <v>0</v>
      </c>
      <c r="M221" s="3">
        <v>2142743.63</v>
      </c>
      <c r="N221" s="3">
        <v>0</v>
      </c>
      <c r="O221" s="3">
        <v>0</v>
      </c>
      <c r="P221" s="3">
        <v>0</v>
      </c>
      <c r="Q221" s="3">
        <v>1056460</v>
      </c>
      <c r="R221" s="3">
        <v>1009259</v>
      </c>
      <c r="S221" s="3">
        <v>0</v>
      </c>
      <c r="T221" s="3">
        <v>0</v>
      </c>
    </row>
    <row r="222" spans="1:20" ht="24.95" customHeight="1" x14ac:dyDescent="0.2">
      <c r="A222" s="4">
        <v>198</v>
      </c>
      <c r="B222" s="46" t="s">
        <v>291</v>
      </c>
      <c r="C222" s="3">
        <f t="shared" si="27"/>
        <v>15498859.550000001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23">
        <v>0</v>
      </c>
      <c r="K222" s="3">
        <v>0</v>
      </c>
      <c r="L222" s="3">
        <v>0</v>
      </c>
      <c r="M222" s="3">
        <v>0</v>
      </c>
      <c r="N222" s="3">
        <v>15498859.550000001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</row>
    <row r="223" spans="1:20" ht="24.95" customHeight="1" x14ac:dyDescent="0.2">
      <c r="A223" s="4">
        <v>199</v>
      </c>
      <c r="B223" s="6" t="s">
        <v>292</v>
      </c>
      <c r="C223" s="3">
        <f t="shared" si="27"/>
        <v>16211287.27</v>
      </c>
      <c r="D223" s="3">
        <v>0</v>
      </c>
      <c r="E223" s="3">
        <v>159490.97</v>
      </c>
      <c r="F223" s="3">
        <v>0</v>
      </c>
      <c r="G223" s="3">
        <v>588107.80000000005</v>
      </c>
      <c r="H223" s="3">
        <v>1209444.5900000001</v>
      </c>
      <c r="I223" s="3">
        <v>0</v>
      </c>
      <c r="J223" s="23">
        <v>0</v>
      </c>
      <c r="K223" s="3">
        <v>0</v>
      </c>
      <c r="L223" s="3">
        <v>5217500.75</v>
      </c>
      <c r="M223" s="3">
        <v>0</v>
      </c>
      <c r="N223" s="3">
        <v>8106804.3799999999</v>
      </c>
      <c r="O223" s="3">
        <v>612025.67000000004</v>
      </c>
      <c r="P223" s="3">
        <v>0</v>
      </c>
      <c r="Q223" s="3">
        <v>317913.11</v>
      </c>
      <c r="R223" s="3">
        <v>0</v>
      </c>
      <c r="S223" s="3">
        <v>0</v>
      </c>
      <c r="T223" s="3">
        <v>0</v>
      </c>
    </row>
    <row r="224" spans="1:20" ht="24.95" customHeight="1" x14ac:dyDescent="0.2">
      <c r="A224" s="4">
        <v>200</v>
      </c>
      <c r="B224" s="6" t="s">
        <v>293</v>
      </c>
      <c r="C224" s="3">
        <f t="shared" si="27"/>
        <v>3824816.06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3824816.06</v>
      </c>
      <c r="J224" s="2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</row>
    <row r="225" spans="1:20" ht="24.95" customHeight="1" x14ac:dyDescent="0.2">
      <c r="A225" s="4">
        <v>201</v>
      </c>
      <c r="B225" s="6" t="s">
        <v>294</v>
      </c>
      <c r="C225" s="3">
        <f t="shared" si="27"/>
        <v>453298.9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453298.9</v>
      </c>
      <c r="J225" s="2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</row>
    <row r="226" spans="1:20" ht="24.95" customHeight="1" x14ac:dyDescent="0.2">
      <c r="A226" s="4">
        <v>202</v>
      </c>
      <c r="B226" s="6" t="s">
        <v>295</v>
      </c>
      <c r="C226" s="3">
        <f t="shared" si="27"/>
        <v>3532580.77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3532580.77</v>
      </c>
      <c r="J226" s="2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</row>
    <row r="227" spans="1:20" ht="24.95" customHeight="1" x14ac:dyDescent="0.2">
      <c r="A227" s="4">
        <v>203</v>
      </c>
      <c r="B227" s="6" t="s">
        <v>296</v>
      </c>
      <c r="C227" s="3">
        <f t="shared" si="27"/>
        <v>411345.9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411345.9</v>
      </c>
      <c r="J227" s="2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</row>
    <row r="228" spans="1:20" ht="24.95" customHeight="1" x14ac:dyDescent="0.2">
      <c r="A228" s="4">
        <v>204</v>
      </c>
      <c r="B228" s="48" t="s">
        <v>297</v>
      </c>
      <c r="C228" s="3">
        <f t="shared" si="27"/>
        <v>1995053.81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1995053.81</v>
      </c>
      <c r="J228" s="2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</row>
    <row r="229" spans="1:20" ht="24.95" customHeight="1" x14ac:dyDescent="0.2">
      <c r="A229" s="4">
        <v>205</v>
      </c>
      <c r="B229" s="6" t="s">
        <v>298</v>
      </c>
      <c r="C229" s="3">
        <f t="shared" si="27"/>
        <v>39222073.170000009</v>
      </c>
      <c r="D229" s="3">
        <v>10987064.390000001</v>
      </c>
      <c r="E229" s="3">
        <v>758173.81</v>
      </c>
      <c r="F229" s="3">
        <v>1926118.98</v>
      </c>
      <c r="G229" s="3">
        <v>1698570.29</v>
      </c>
      <c r="H229" s="3">
        <v>3667056.96</v>
      </c>
      <c r="I229" s="3">
        <v>0</v>
      </c>
      <c r="J229" s="23">
        <v>0</v>
      </c>
      <c r="K229" s="3">
        <v>0</v>
      </c>
      <c r="L229" s="3">
        <v>9111813.6999999993</v>
      </c>
      <c r="M229" s="3">
        <v>529229.28</v>
      </c>
      <c r="N229" s="3">
        <v>9557892.5600000005</v>
      </c>
      <c r="O229" s="3">
        <v>521069.2</v>
      </c>
      <c r="P229" s="3">
        <v>0</v>
      </c>
      <c r="Q229" s="3">
        <v>0</v>
      </c>
      <c r="R229" s="3">
        <v>465084</v>
      </c>
      <c r="S229" s="3">
        <v>0</v>
      </c>
      <c r="T229" s="3">
        <v>0</v>
      </c>
    </row>
    <row r="230" spans="1:20" ht="24.95" customHeight="1" x14ac:dyDescent="0.2">
      <c r="A230" s="4">
        <v>206</v>
      </c>
      <c r="B230" s="6" t="s">
        <v>98</v>
      </c>
      <c r="C230" s="3">
        <f t="shared" si="27"/>
        <v>100707549.60000001</v>
      </c>
      <c r="D230" s="3">
        <v>21067123.559999999</v>
      </c>
      <c r="E230" s="3">
        <v>2768148.17</v>
      </c>
      <c r="F230" s="3">
        <v>3357713.19</v>
      </c>
      <c r="G230" s="3">
        <v>5637364.6200000001</v>
      </c>
      <c r="H230" s="3">
        <v>19360192.440000001</v>
      </c>
      <c r="I230" s="3">
        <v>0</v>
      </c>
      <c r="J230" s="23">
        <v>0</v>
      </c>
      <c r="K230" s="3">
        <v>0</v>
      </c>
      <c r="L230" s="3">
        <v>9494804.3599999994</v>
      </c>
      <c r="M230" s="3">
        <v>1364421.92</v>
      </c>
      <c r="N230" s="3">
        <v>34969628.340000004</v>
      </c>
      <c r="O230" s="3">
        <v>0</v>
      </c>
      <c r="P230" s="3">
        <v>0</v>
      </c>
      <c r="Q230" s="3">
        <v>1511920</v>
      </c>
      <c r="R230" s="3">
        <v>1176233</v>
      </c>
      <c r="S230" s="3">
        <v>0</v>
      </c>
      <c r="T230" s="3">
        <v>0</v>
      </c>
    </row>
    <row r="231" spans="1:20" ht="24.95" customHeight="1" x14ac:dyDescent="0.2">
      <c r="A231" s="4">
        <v>207</v>
      </c>
      <c r="B231" s="6" t="s">
        <v>100</v>
      </c>
      <c r="C231" s="3">
        <f t="shared" si="27"/>
        <v>5223521.1500000004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2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5223521.1500000004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</row>
    <row r="232" spans="1:20" ht="24.95" customHeight="1" x14ac:dyDescent="0.2">
      <c r="A232" s="4">
        <v>208</v>
      </c>
      <c r="B232" s="6" t="s">
        <v>299</v>
      </c>
      <c r="C232" s="3">
        <f t="shared" si="27"/>
        <v>823117.05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23">
        <v>0</v>
      </c>
      <c r="K232" s="3">
        <v>0</v>
      </c>
      <c r="L232" s="3">
        <v>0</v>
      </c>
      <c r="M232" s="3">
        <v>304216.36</v>
      </c>
      <c r="N232" s="3">
        <v>0</v>
      </c>
      <c r="O232" s="3">
        <v>518900.69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</row>
    <row r="233" spans="1:20" ht="24.95" customHeight="1" x14ac:dyDescent="0.2">
      <c r="A233" s="4">
        <v>209</v>
      </c>
      <c r="B233" s="6" t="s">
        <v>300</v>
      </c>
      <c r="C233" s="3">
        <f t="shared" si="27"/>
        <v>2761470.3</v>
      </c>
      <c r="D233" s="3">
        <v>0</v>
      </c>
      <c r="E233" s="3">
        <v>0</v>
      </c>
      <c r="F233" s="3">
        <v>2260350.2999999998</v>
      </c>
      <c r="G233" s="3">
        <v>0</v>
      </c>
      <c r="H233" s="3">
        <v>0</v>
      </c>
      <c r="I233" s="3">
        <v>0</v>
      </c>
      <c r="J233" s="2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501120</v>
      </c>
      <c r="R233" s="3">
        <v>0</v>
      </c>
      <c r="S233" s="3">
        <v>0</v>
      </c>
      <c r="T233" s="3">
        <v>0</v>
      </c>
    </row>
    <row r="234" spans="1:20" ht="24.95" customHeight="1" x14ac:dyDescent="0.2">
      <c r="A234" s="4">
        <v>210</v>
      </c>
      <c r="B234" s="6" t="s">
        <v>301</v>
      </c>
      <c r="C234" s="3">
        <f t="shared" si="27"/>
        <v>4776815.1500000004</v>
      </c>
      <c r="D234" s="3">
        <v>0</v>
      </c>
      <c r="E234" s="3">
        <v>0</v>
      </c>
      <c r="F234" s="3">
        <v>3387985.15</v>
      </c>
      <c r="G234" s="3">
        <v>0</v>
      </c>
      <c r="H234" s="3">
        <v>0</v>
      </c>
      <c r="I234" s="3">
        <v>0</v>
      </c>
      <c r="J234" s="2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1388830</v>
      </c>
      <c r="R234" s="3">
        <v>0</v>
      </c>
      <c r="S234" s="3">
        <v>0</v>
      </c>
      <c r="T234" s="3">
        <v>0</v>
      </c>
    </row>
    <row r="235" spans="1:20" ht="24.95" customHeight="1" x14ac:dyDescent="0.2">
      <c r="A235" s="4">
        <v>211</v>
      </c>
      <c r="B235" s="6" t="s">
        <v>302</v>
      </c>
      <c r="C235" s="3">
        <f t="shared" si="27"/>
        <v>20461933.919999998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23">
        <v>0</v>
      </c>
      <c r="K235" s="3">
        <v>0</v>
      </c>
      <c r="L235" s="3">
        <v>5374826.5899999999</v>
      </c>
      <c r="M235" s="3">
        <v>623892.18000000005</v>
      </c>
      <c r="N235" s="3">
        <v>13363280.1</v>
      </c>
      <c r="O235" s="3">
        <v>909956.28</v>
      </c>
      <c r="P235" s="3">
        <v>0</v>
      </c>
      <c r="Q235" s="3">
        <v>0</v>
      </c>
      <c r="R235" s="3">
        <v>189978.77</v>
      </c>
      <c r="S235" s="3">
        <v>0</v>
      </c>
      <c r="T235" s="3">
        <v>0</v>
      </c>
    </row>
    <row r="236" spans="1:20" ht="24.95" customHeight="1" x14ac:dyDescent="0.2">
      <c r="A236" s="4">
        <v>212</v>
      </c>
      <c r="B236" s="6" t="s">
        <v>303</v>
      </c>
      <c r="C236" s="3">
        <f t="shared" si="27"/>
        <v>65684329.496000007</v>
      </c>
      <c r="D236" s="3">
        <v>13654184.561999999</v>
      </c>
      <c r="E236" s="3">
        <v>1796878.152</v>
      </c>
      <c r="F236" s="3">
        <v>2176451.25</v>
      </c>
      <c r="G236" s="3">
        <v>3652955.7779999999</v>
      </c>
      <c r="H236" s="3">
        <v>12546806.165999999</v>
      </c>
      <c r="I236" s="3">
        <v>0</v>
      </c>
      <c r="J236" s="23">
        <v>0</v>
      </c>
      <c r="K236" s="3">
        <v>0</v>
      </c>
      <c r="L236" s="3">
        <v>6153262.9739999995</v>
      </c>
      <c r="M236" s="3">
        <v>884509.78799999994</v>
      </c>
      <c r="N236" s="3">
        <v>22662951.576000001</v>
      </c>
      <c r="O236" s="3">
        <v>1288459.1399999999</v>
      </c>
      <c r="P236" s="3">
        <v>0</v>
      </c>
      <c r="Q236" s="3">
        <v>360000</v>
      </c>
      <c r="R236" s="3">
        <v>507870.11</v>
      </c>
      <c r="S236" s="3">
        <v>0</v>
      </c>
      <c r="T236" s="3">
        <v>0</v>
      </c>
    </row>
    <row r="237" spans="1:20" ht="24.95" customHeight="1" x14ac:dyDescent="0.2">
      <c r="A237" s="4">
        <v>213</v>
      </c>
      <c r="B237" s="6" t="s">
        <v>304</v>
      </c>
      <c r="C237" s="3">
        <f t="shared" si="27"/>
        <v>96334852.539999992</v>
      </c>
      <c r="D237" s="3">
        <v>19786306.620000001</v>
      </c>
      <c r="E237" s="3">
        <v>2942292.55</v>
      </c>
      <c r="F237" s="3">
        <v>4345378.68</v>
      </c>
      <c r="G237" s="3">
        <v>15133784.699999999</v>
      </c>
      <c r="H237" s="3">
        <v>7008450.1100000003</v>
      </c>
      <c r="I237" s="3">
        <v>0</v>
      </c>
      <c r="J237" s="23">
        <v>0</v>
      </c>
      <c r="K237" s="3">
        <v>0</v>
      </c>
      <c r="L237" s="3">
        <v>23555791.739999998</v>
      </c>
      <c r="M237" s="3">
        <v>0</v>
      </c>
      <c r="N237" s="3">
        <v>21723403.140000001</v>
      </c>
      <c r="O237" s="3">
        <v>0</v>
      </c>
      <c r="P237" s="3">
        <v>0</v>
      </c>
      <c r="Q237" s="3">
        <v>705500</v>
      </c>
      <c r="R237" s="3">
        <v>1133945</v>
      </c>
      <c r="S237" s="3">
        <v>0</v>
      </c>
      <c r="T237" s="3">
        <v>0</v>
      </c>
    </row>
    <row r="238" spans="1:20" ht="24.95" customHeight="1" x14ac:dyDescent="0.2">
      <c r="A238" s="4">
        <v>214</v>
      </c>
      <c r="B238" s="6" t="s">
        <v>305</v>
      </c>
      <c r="C238" s="3">
        <f t="shared" si="27"/>
        <v>56546313.960000001</v>
      </c>
      <c r="D238" s="3">
        <v>12285403.279999999</v>
      </c>
      <c r="E238" s="3">
        <v>1826882.16</v>
      </c>
      <c r="F238" s="3">
        <v>2698064.4</v>
      </c>
      <c r="G238" s="3">
        <v>9396632.3200000003</v>
      </c>
      <c r="H238" s="3">
        <v>4351576.96</v>
      </c>
      <c r="I238" s="3">
        <v>0</v>
      </c>
      <c r="J238" s="23">
        <v>0</v>
      </c>
      <c r="K238" s="3">
        <v>0</v>
      </c>
      <c r="L238" s="3">
        <v>10547373.039999999</v>
      </c>
      <c r="M238" s="3">
        <v>684809.92</v>
      </c>
      <c r="N238" s="3">
        <v>13488154.880000001</v>
      </c>
      <c r="O238" s="3">
        <v>0</v>
      </c>
      <c r="P238" s="3">
        <v>0</v>
      </c>
      <c r="Q238" s="3">
        <v>604070</v>
      </c>
      <c r="R238" s="3">
        <v>663347</v>
      </c>
      <c r="S238" s="3">
        <v>0</v>
      </c>
      <c r="T238" s="3">
        <v>0</v>
      </c>
    </row>
    <row r="239" spans="1:20" ht="24.95" customHeight="1" x14ac:dyDescent="0.2">
      <c r="A239" s="4">
        <v>215</v>
      </c>
      <c r="B239" s="6" t="s">
        <v>306</v>
      </c>
      <c r="C239" s="3">
        <f t="shared" si="27"/>
        <v>155073687.59999999</v>
      </c>
      <c r="D239" s="3">
        <v>33156847.199999999</v>
      </c>
      <c r="E239" s="3">
        <v>4930538.4000000004</v>
      </c>
      <c r="F239" s="3">
        <v>7281756</v>
      </c>
      <c r="G239" s="3">
        <v>25360396.800000001</v>
      </c>
      <c r="H239" s="3">
        <v>11744390.4</v>
      </c>
      <c r="I239" s="3">
        <v>0</v>
      </c>
      <c r="J239" s="23">
        <v>0</v>
      </c>
      <c r="K239" s="3">
        <v>0</v>
      </c>
      <c r="L239" s="3">
        <v>28466109.600000001</v>
      </c>
      <c r="M239" s="3">
        <v>1848220.8</v>
      </c>
      <c r="N239" s="3">
        <v>36402931.200000003</v>
      </c>
      <c r="O239" s="3">
        <v>3152503.2</v>
      </c>
      <c r="P239" s="3">
        <v>0</v>
      </c>
      <c r="Q239" s="3">
        <v>901870</v>
      </c>
      <c r="R239" s="3">
        <v>1828124</v>
      </c>
      <c r="S239" s="3">
        <v>0</v>
      </c>
      <c r="T239" s="3">
        <v>0</v>
      </c>
    </row>
    <row r="240" spans="1:20" ht="24.95" customHeight="1" x14ac:dyDescent="0.2">
      <c r="A240" s="4">
        <v>216</v>
      </c>
      <c r="B240" s="6" t="s">
        <v>307</v>
      </c>
      <c r="C240" s="3">
        <f t="shared" si="27"/>
        <v>43536751.039999992</v>
      </c>
      <c r="D240" s="3">
        <v>8183770.5199999996</v>
      </c>
      <c r="E240" s="3">
        <v>2001512.96</v>
      </c>
      <c r="F240" s="3">
        <v>2870329.03</v>
      </c>
      <c r="G240" s="3">
        <v>12240048.859999999</v>
      </c>
      <c r="H240" s="3">
        <v>5538587.7000000002</v>
      </c>
      <c r="I240" s="3">
        <v>0</v>
      </c>
      <c r="J240" s="23">
        <v>0</v>
      </c>
      <c r="K240" s="3">
        <v>0</v>
      </c>
      <c r="L240" s="3">
        <v>7750900</v>
      </c>
      <c r="M240" s="3">
        <v>898344.94</v>
      </c>
      <c r="N240" s="3">
        <v>4053257.03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</row>
    <row r="241" spans="1:20" ht="24.95" customHeight="1" x14ac:dyDescent="0.2">
      <c r="A241" s="4">
        <v>217</v>
      </c>
      <c r="B241" s="6" t="s">
        <v>308</v>
      </c>
      <c r="C241" s="3">
        <f t="shared" si="27"/>
        <v>52910205.100000001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23">
        <v>0</v>
      </c>
      <c r="K241" s="3">
        <v>0</v>
      </c>
      <c r="L241" s="3">
        <v>0</v>
      </c>
      <c r="M241" s="3">
        <v>0</v>
      </c>
      <c r="N241" s="3">
        <v>52648200.880000003</v>
      </c>
      <c r="O241" s="3">
        <v>0</v>
      </c>
      <c r="P241" s="3">
        <v>0</v>
      </c>
      <c r="Q241" s="3">
        <v>0</v>
      </c>
      <c r="R241" s="3">
        <v>262004.22</v>
      </c>
      <c r="S241" s="3">
        <v>0</v>
      </c>
      <c r="T241" s="3">
        <v>0</v>
      </c>
    </row>
    <row r="242" spans="1:20" ht="24.95" customHeight="1" x14ac:dyDescent="0.2">
      <c r="A242" s="4">
        <v>218</v>
      </c>
      <c r="B242" s="6" t="s">
        <v>309</v>
      </c>
      <c r="C242" s="3">
        <f t="shared" si="27"/>
        <v>10536680.950000001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23">
        <v>0</v>
      </c>
      <c r="K242" s="3">
        <v>0</v>
      </c>
      <c r="L242" s="3">
        <v>0</v>
      </c>
      <c r="M242" s="3">
        <v>0</v>
      </c>
      <c r="N242" s="3">
        <v>10484504.800000001</v>
      </c>
      <c r="O242" s="3">
        <v>0</v>
      </c>
      <c r="P242" s="3">
        <v>0</v>
      </c>
      <c r="Q242" s="3">
        <v>0</v>
      </c>
      <c r="R242" s="3">
        <v>52176.15</v>
      </c>
      <c r="S242" s="3">
        <v>0</v>
      </c>
      <c r="T242" s="3">
        <v>0</v>
      </c>
    </row>
    <row r="243" spans="1:20" ht="24.95" customHeight="1" x14ac:dyDescent="0.2">
      <c r="A243" s="4">
        <v>219</v>
      </c>
      <c r="B243" s="6" t="s">
        <v>310</v>
      </c>
      <c r="C243" s="3">
        <f t="shared" si="27"/>
        <v>37206527.090000011</v>
      </c>
      <c r="D243" s="3">
        <v>0</v>
      </c>
      <c r="E243" s="3">
        <v>0</v>
      </c>
      <c r="F243" s="3">
        <v>0</v>
      </c>
      <c r="G243" s="3">
        <v>0</v>
      </c>
      <c r="H243" s="3">
        <v>2514380.7000000002</v>
      </c>
      <c r="I243" s="3">
        <v>0</v>
      </c>
      <c r="J243" s="23">
        <v>0</v>
      </c>
      <c r="K243" s="3">
        <v>0</v>
      </c>
      <c r="L243" s="3">
        <v>8094957.2000000002</v>
      </c>
      <c r="M243" s="3">
        <v>696230.72</v>
      </c>
      <c r="N243" s="3">
        <v>22952244.780000001</v>
      </c>
      <c r="O243" s="3">
        <v>2479619.1</v>
      </c>
      <c r="P243" s="3">
        <v>0</v>
      </c>
      <c r="Q243" s="3">
        <v>0</v>
      </c>
      <c r="R243" s="3">
        <v>469094.59</v>
      </c>
      <c r="S243" s="3">
        <v>0</v>
      </c>
      <c r="T243" s="3">
        <v>0</v>
      </c>
    </row>
    <row r="244" spans="1:20" ht="24.95" customHeight="1" x14ac:dyDescent="0.2">
      <c r="A244" s="4">
        <v>220</v>
      </c>
      <c r="B244" s="6" t="s">
        <v>311</v>
      </c>
      <c r="C244" s="3">
        <f t="shared" si="27"/>
        <v>43104477.130000003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23">
        <v>0</v>
      </c>
      <c r="K244" s="3">
        <v>0</v>
      </c>
      <c r="L244" s="3">
        <v>0</v>
      </c>
      <c r="M244" s="3">
        <v>0</v>
      </c>
      <c r="N244" s="3">
        <v>42921724.359999999</v>
      </c>
      <c r="O244" s="3">
        <v>0</v>
      </c>
      <c r="P244" s="3">
        <v>0</v>
      </c>
      <c r="Q244" s="3">
        <v>0</v>
      </c>
      <c r="R244" s="3">
        <v>182752.77</v>
      </c>
      <c r="S244" s="3">
        <v>0</v>
      </c>
      <c r="T244" s="3">
        <v>0</v>
      </c>
    </row>
    <row r="245" spans="1:20" ht="24.95" customHeight="1" x14ac:dyDescent="0.2">
      <c r="A245" s="4">
        <v>221</v>
      </c>
      <c r="B245" s="6" t="s">
        <v>312</v>
      </c>
      <c r="C245" s="3">
        <f t="shared" si="27"/>
        <v>28202720.439999998</v>
      </c>
      <c r="D245" s="3">
        <v>7590819.5999999996</v>
      </c>
      <c r="E245" s="3">
        <v>909071.62</v>
      </c>
      <c r="F245" s="3">
        <v>3204123.58</v>
      </c>
      <c r="G245" s="3">
        <v>3682429.15</v>
      </c>
      <c r="H245" s="3">
        <v>5508079.0899999999</v>
      </c>
      <c r="I245" s="3">
        <v>0</v>
      </c>
      <c r="J245" s="23">
        <v>0</v>
      </c>
      <c r="K245" s="3">
        <v>0</v>
      </c>
      <c r="L245" s="3">
        <v>7132034.3600000003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176163.04</v>
      </c>
      <c r="S245" s="3">
        <v>0</v>
      </c>
      <c r="T245" s="3">
        <v>0</v>
      </c>
    </row>
    <row r="246" spans="1:20" ht="24.95" customHeight="1" x14ac:dyDescent="0.2">
      <c r="A246" s="4">
        <v>222</v>
      </c>
      <c r="B246" s="6" t="s">
        <v>313</v>
      </c>
      <c r="C246" s="3">
        <f t="shared" si="27"/>
        <v>22751595.960000001</v>
      </c>
      <c r="D246" s="3">
        <v>9237079</v>
      </c>
      <c r="E246" s="3">
        <v>1185417.6499999999</v>
      </c>
      <c r="F246" s="3">
        <v>3090515.36</v>
      </c>
      <c r="G246" s="3">
        <v>4699260.78</v>
      </c>
      <c r="H246" s="3">
        <v>4377690</v>
      </c>
      <c r="I246" s="3">
        <v>0</v>
      </c>
      <c r="J246" s="2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161633.17000000001</v>
      </c>
      <c r="S246" s="3">
        <v>0</v>
      </c>
      <c r="T246" s="3">
        <v>0</v>
      </c>
    </row>
    <row r="247" spans="1:20" ht="24.95" customHeight="1" x14ac:dyDescent="0.2">
      <c r="A247" s="4">
        <v>223</v>
      </c>
      <c r="B247" s="6" t="s">
        <v>314</v>
      </c>
      <c r="C247" s="3">
        <f t="shared" si="27"/>
        <v>8634083.8300000001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23">
        <v>0</v>
      </c>
      <c r="K247" s="3">
        <v>0</v>
      </c>
      <c r="L247" s="3">
        <v>0</v>
      </c>
      <c r="M247" s="3">
        <v>0</v>
      </c>
      <c r="N247" s="3">
        <v>8634083.8300000001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</row>
    <row r="248" spans="1:20" ht="24.95" customHeight="1" x14ac:dyDescent="0.2">
      <c r="A248" s="4">
        <v>224</v>
      </c>
      <c r="B248" s="6" t="s">
        <v>102</v>
      </c>
      <c r="C248" s="3">
        <f t="shared" si="27"/>
        <v>23066382.040000003</v>
      </c>
      <c r="D248" s="3">
        <v>13002864.98</v>
      </c>
      <c r="E248" s="3">
        <v>894047.68</v>
      </c>
      <c r="F248" s="3">
        <v>2041153.7</v>
      </c>
      <c r="G248" s="3">
        <v>2049160.55</v>
      </c>
      <c r="H248" s="3">
        <v>0</v>
      </c>
      <c r="I248" s="3">
        <v>0</v>
      </c>
      <c r="J248" s="23">
        <v>0</v>
      </c>
      <c r="K248" s="3">
        <v>0</v>
      </c>
      <c r="L248" s="3">
        <v>0</v>
      </c>
      <c r="M248" s="3">
        <v>86137.8</v>
      </c>
      <c r="N248" s="3">
        <v>4680352.46</v>
      </c>
      <c r="O248" s="3">
        <v>312664.87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</row>
    <row r="249" spans="1:20" ht="24.95" customHeight="1" x14ac:dyDescent="0.2">
      <c r="A249" s="4">
        <v>225</v>
      </c>
      <c r="B249" s="6" t="s">
        <v>315</v>
      </c>
      <c r="C249" s="3">
        <f t="shared" si="27"/>
        <v>89250306.700000003</v>
      </c>
      <c r="D249" s="3">
        <v>26000000</v>
      </c>
      <c r="E249" s="3">
        <v>2900000</v>
      </c>
      <c r="F249" s="3">
        <v>4500000</v>
      </c>
      <c r="G249" s="3">
        <v>3500000</v>
      </c>
      <c r="H249" s="3">
        <v>9000000</v>
      </c>
      <c r="I249" s="3">
        <v>0</v>
      </c>
      <c r="J249" s="23">
        <v>0</v>
      </c>
      <c r="K249" s="3">
        <v>0</v>
      </c>
      <c r="L249" s="3">
        <v>13623879.699999999</v>
      </c>
      <c r="M249" s="3">
        <v>800000</v>
      </c>
      <c r="N249" s="3">
        <v>27000000</v>
      </c>
      <c r="O249" s="3">
        <v>0</v>
      </c>
      <c r="P249" s="3">
        <v>0</v>
      </c>
      <c r="Q249" s="3">
        <v>878540</v>
      </c>
      <c r="R249" s="3">
        <v>1047887</v>
      </c>
      <c r="S249" s="3">
        <v>0</v>
      </c>
      <c r="T249" s="3">
        <v>0</v>
      </c>
    </row>
    <row r="250" spans="1:20" ht="24.95" customHeight="1" x14ac:dyDescent="0.2">
      <c r="A250" s="4">
        <v>226</v>
      </c>
      <c r="B250" s="6" t="s">
        <v>316</v>
      </c>
      <c r="C250" s="3">
        <f t="shared" si="27"/>
        <v>89782290.640000015</v>
      </c>
      <c r="D250" s="3">
        <v>19150562.280000001</v>
      </c>
      <c r="E250" s="3">
        <v>2847755.16</v>
      </c>
      <c r="F250" s="3">
        <v>4205759.4000000004</v>
      </c>
      <c r="G250" s="3">
        <v>14647528.32</v>
      </c>
      <c r="H250" s="3">
        <v>6783264.96</v>
      </c>
      <c r="I250" s="3">
        <v>0</v>
      </c>
      <c r="J250" s="23">
        <v>0</v>
      </c>
      <c r="K250" s="3">
        <v>0</v>
      </c>
      <c r="L250" s="3">
        <v>16441310.039999999</v>
      </c>
      <c r="M250" s="3">
        <v>1067485.92</v>
      </c>
      <c r="N250" s="3">
        <v>21025418.879999999</v>
      </c>
      <c r="O250" s="3">
        <v>1820806.68</v>
      </c>
      <c r="P250" s="3">
        <v>0</v>
      </c>
      <c r="Q250" s="3">
        <v>736520</v>
      </c>
      <c r="R250" s="3">
        <v>1055879</v>
      </c>
      <c r="S250" s="3">
        <v>0</v>
      </c>
      <c r="T250" s="3">
        <v>0</v>
      </c>
    </row>
    <row r="251" spans="1:20" ht="24.95" customHeight="1" x14ac:dyDescent="0.2">
      <c r="A251" s="4">
        <v>227</v>
      </c>
      <c r="B251" s="6" t="s">
        <v>90</v>
      </c>
      <c r="C251" s="3">
        <f t="shared" si="27"/>
        <v>27611244.82</v>
      </c>
      <c r="D251" s="3">
        <v>10031324.23</v>
      </c>
      <c r="E251" s="3">
        <v>2194404.58</v>
      </c>
      <c r="F251" s="3">
        <v>1096086.68</v>
      </c>
      <c r="G251" s="3">
        <v>8819484.4100000001</v>
      </c>
      <c r="H251" s="3">
        <v>5236229.6399999997</v>
      </c>
      <c r="I251" s="3">
        <v>0</v>
      </c>
      <c r="J251" s="2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233715.28</v>
      </c>
      <c r="S251" s="3">
        <v>0</v>
      </c>
      <c r="T251" s="3">
        <v>0</v>
      </c>
    </row>
    <row r="252" spans="1:20" ht="24.95" customHeight="1" x14ac:dyDescent="0.2">
      <c r="A252" s="4">
        <v>228</v>
      </c>
      <c r="B252" s="6" t="s">
        <v>82</v>
      </c>
      <c r="C252" s="3">
        <f t="shared" si="27"/>
        <v>20598944.439999998</v>
      </c>
      <c r="D252" s="3">
        <v>9430919.7699999996</v>
      </c>
      <c r="E252" s="3">
        <v>1407975.04</v>
      </c>
      <c r="F252" s="3">
        <v>608645.76</v>
      </c>
      <c r="G252" s="3">
        <v>4873313.09</v>
      </c>
      <c r="H252" s="3">
        <v>4108083.46</v>
      </c>
      <c r="I252" s="3">
        <v>0</v>
      </c>
      <c r="J252" s="2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170007.32</v>
      </c>
      <c r="S252" s="3">
        <v>0</v>
      </c>
      <c r="T252" s="3">
        <v>0</v>
      </c>
    </row>
    <row r="253" spans="1:20" ht="24.95" customHeight="1" x14ac:dyDescent="0.2">
      <c r="A253" s="4">
        <v>229</v>
      </c>
      <c r="B253" s="6" t="s">
        <v>87</v>
      </c>
      <c r="C253" s="3">
        <f t="shared" si="27"/>
        <v>25413932.173999999</v>
      </c>
      <c r="D253" s="3">
        <v>10737522.503999999</v>
      </c>
      <c r="E253" s="3">
        <v>1596853.0259999998</v>
      </c>
      <c r="F253" s="3">
        <v>2358122.3459999999</v>
      </c>
      <c r="G253" s="3">
        <v>10463828.058</v>
      </c>
      <c r="H253" s="3">
        <v>0</v>
      </c>
      <c r="I253" s="3">
        <v>0</v>
      </c>
      <c r="J253" s="2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257606.24</v>
      </c>
      <c r="S253" s="3">
        <v>0</v>
      </c>
      <c r="T253" s="3">
        <v>0</v>
      </c>
    </row>
    <row r="254" spans="1:20" ht="24.95" customHeight="1" x14ac:dyDescent="0.2">
      <c r="A254" s="4">
        <v>230</v>
      </c>
      <c r="B254" s="6" t="s">
        <v>95</v>
      </c>
      <c r="C254" s="3">
        <f t="shared" si="27"/>
        <v>6718378.2599999998</v>
      </c>
      <c r="D254" s="3">
        <v>6654241.0800000001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2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64137.18</v>
      </c>
      <c r="S254" s="3">
        <v>0</v>
      </c>
      <c r="T254" s="3">
        <v>0</v>
      </c>
    </row>
    <row r="255" spans="1:20" ht="24.95" customHeight="1" x14ac:dyDescent="0.2">
      <c r="A255" s="4">
        <v>231</v>
      </c>
      <c r="B255" s="6" t="s">
        <v>84</v>
      </c>
      <c r="C255" s="3">
        <f t="shared" si="27"/>
        <v>290679.34999999998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290679.34999999998</v>
      </c>
      <c r="J255" s="2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</row>
    <row r="256" spans="1:20" ht="24.95" customHeight="1" x14ac:dyDescent="0.2">
      <c r="A256" s="4">
        <v>232</v>
      </c>
      <c r="B256" s="6" t="s">
        <v>317</v>
      </c>
      <c r="C256" s="3">
        <f t="shared" si="27"/>
        <v>7116465.1399999997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23">
        <v>0</v>
      </c>
      <c r="K256" s="3">
        <v>0</v>
      </c>
      <c r="L256" s="3">
        <v>7116465.1399999997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</row>
    <row r="257" spans="1:20" ht="24.95" customHeight="1" x14ac:dyDescent="0.2">
      <c r="A257" s="4">
        <v>233</v>
      </c>
      <c r="B257" s="6" t="s">
        <v>318</v>
      </c>
      <c r="C257" s="3">
        <f t="shared" si="27"/>
        <v>49556670.700000003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23">
        <v>0</v>
      </c>
      <c r="K257" s="3">
        <v>0</v>
      </c>
      <c r="L257" s="3">
        <v>10537129.5</v>
      </c>
      <c r="M257" s="3">
        <v>0</v>
      </c>
      <c r="N257" s="3">
        <v>38813061.200000003</v>
      </c>
      <c r="O257" s="3">
        <v>0</v>
      </c>
      <c r="P257" s="3">
        <v>0</v>
      </c>
      <c r="Q257" s="3">
        <v>206480</v>
      </c>
      <c r="R257" s="3">
        <v>0</v>
      </c>
      <c r="S257" s="3">
        <v>0</v>
      </c>
      <c r="T257" s="3">
        <v>0</v>
      </c>
    </row>
    <row r="258" spans="1:20" ht="24.95" customHeight="1" x14ac:dyDescent="0.2">
      <c r="A258" s="4">
        <v>234</v>
      </c>
      <c r="B258" s="6" t="s">
        <v>91</v>
      </c>
      <c r="C258" s="3">
        <f t="shared" si="27"/>
        <v>10032206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23">
        <v>0</v>
      </c>
      <c r="K258" s="3">
        <v>0</v>
      </c>
      <c r="L258" s="3">
        <v>9705709</v>
      </c>
      <c r="M258" s="3">
        <v>0</v>
      </c>
      <c r="N258" s="3">
        <v>0</v>
      </c>
      <c r="O258" s="3">
        <v>0</v>
      </c>
      <c r="P258" s="3">
        <v>0</v>
      </c>
      <c r="Q258" s="3">
        <v>40000</v>
      </c>
      <c r="R258" s="3">
        <v>286497</v>
      </c>
      <c r="S258" s="3">
        <v>0</v>
      </c>
      <c r="T258" s="3">
        <v>0</v>
      </c>
    </row>
    <row r="259" spans="1:20" ht="24.95" customHeight="1" x14ac:dyDescent="0.2">
      <c r="A259" s="4">
        <v>235</v>
      </c>
      <c r="B259" s="6" t="s">
        <v>337</v>
      </c>
      <c r="C259" s="3">
        <f t="shared" si="27"/>
        <v>43287833.589999996</v>
      </c>
      <c r="D259" s="3">
        <v>9612091.6300000008</v>
      </c>
      <c r="E259" s="3">
        <v>795506.36</v>
      </c>
      <c r="F259" s="3">
        <v>2057759.63</v>
      </c>
      <c r="G259" s="3">
        <v>2483938.5699999998</v>
      </c>
      <c r="H259" s="3">
        <v>3023976.49</v>
      </c>
      <c r="I259" s="3">
        <v>0</v>
      </c>
      <c r="J259" s="23">
        <v>0</v>
      </c>
      <c r="K259" s="3">
        <v>0</v>
      </c>
      <c r="L259" s="3">
        <v>0</v>
      </c>
      <c r="M259" s="3">
        <v>903303.34</v>
      </c>
      <c r="N259" s="3">
        <v>22981146.359999999</v>
      </c>
      <c r="O259" s="3">
        <v>431351.21</v>
      </c>
      <c r="P259" s="3">
        <v>0</v>
      </c>
      <c r="Q259" s="3">
        <v>0</v>
      </c>
      <c r="R259" s="3">
        <v>998760</v>
      </c>
      <c r="S259" s="3">
        <v>0</v>
      </c>
      <c r="T259" s="3">
        <v>0</v>
      </c>
    </row>
    <row r="260" spans="1:20" ht="24.95" customHeight="1" x14ac:dyDescent="0.2">
      <c r="A260" s="4">
        <v>236</v>
      </c>
      <c r="B260" s="6" t="s">
        <v>338</v>
      </c>
      <c r="C260" s="3">
        <f t="shared" si="27"/>
        <v>77389178.700000003</v>
      </c>
      <c r="D260" s="3">
        <v>15376028.699999999</v>
      </c>
      <c r="E260" s="3">
        <v>2286468.9</v>
      </c>
      <c r="F260" s="3">
        <v>3376813.5</v>
      </c>
      <c r="G260" s="3">
        <v>11760532.800000001</v>
      </c>
      <c r="H260" s="3">
        <v>5446298.4000000004</v>
      </c>
      <c r="I260" s="3">
        <v>0</v>
      </c>
      <c r="J260" s="23">
        <v>0</v>
      </c>
      <c r="K260" s="3">
        <v>0</v>
      </c>
      <c r="L260" s="3">
        <v>18305312.699999999</v>
      </c>
      <c r="M260" s="3">
        <v>857086.8</v>
      </c>
      <c r="N260" s="3">
        <v>16881355.199999999</v>
      </c>
      <c r="O260" s="3">
        <v>1461929.7</v>
      </c>
      <c r="P260" s="3">
        <v>0</v>
      </c>
      <c r="Q260" s="3">
        <v>728330</v>
      </c>
      <c r="R260" s="3">
        <v>909022</v>
      </c>
      <c r="S260" s="3">
        <v>0</v>
      </c>
      <c r="T260" s="3">
        <v>0</v>
      </c>
    </row>
    <row r="261" spans="1:20" ht="24.95" customHeight="1" x14ac:dyDescent="0.2">
      <c r="A261" s="4">
        <v>237</v>
      </c>
      <c r="B261" s="6" t="s">
        <v>339</v>
      </c>
      <c r="C261" s="3">
        <f t="shared" si="27"/>
        <v>2626202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2511151</v>
      </c>
      <c r="J261" s="2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115051</v>
      </c>
      <c r="R261" s="3">
        <v>0</v>
      </c>
      <c r="S261" s="3">
        <v>0</v>
      </c>
      <c r="T261" s="3">
        <v>0</v>
      </c>
    </row>
    <row r="262" spans="1:20" ht="24.95" customHeight="1" x14ac:dyDescent="0.2">
      <c r="A262" s="4">
        <v>238</v>
      </c>
      <c r="B262" s="6" t="s">
        <v>340</v>
      </c>
      <c r="C262" s="3">
        <f t="shared" si="27"/>
        <v>4552742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4387564</v>
      </c>
      <c r="J262" s="2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165178</v>
      </c>
      <c r="R262" s="3">
        <v>0</v>
      </c>
      <c r="S262" s="3">
        <v>0</v>
      </c>
      <c r="T262" s="3">
        <v>0</v>
      </c>
    </row>
    <row r="263" spans="1:20" ht="24.95" customHeight="1" x14ac:dyDescent="0.2">
      <c r="A263" s="4">
        <v>239</v>
      </c>
      <c r="B263" s="6" t="s">
        <v>341</v>
      </c>
      <c r="C263" s="3">
        <f t="shared" si="27"/>
        <v>2669559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2553957</v>
      </c>
      <c r="J263" s="2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115602</v>
      </c>
      <c r="R263" s="3">
        <v>0</v>
      </c>
      <c r="S263" s="3">
        <v>0</v>
      </c>
      <c r="T263" s="3">
        <v>0</v>
      </c>
    </row>
    <row r="264" spans="1:20" ht="24.95" customHeight="1" x14ac:dyDescent="0.2">
      <c r="A264" s="4">
        <v>240</v>
      </c>
      <c r="B264" s="6" t="s">
        <v>342</v>
      </c>
      <c r="C264" s="3">
        <f t="shared" si="27"/>
        <v>2925999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2786529</v>
      </c>
      <c r="J264" s="2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139470</v>
      </c>
      <c r="R264" s="3">
        <v>0</v>
      </c>
      <c r="S264" s="3">
        <v>0</v>
      </c>
      <c r="T264" s="3">
        <v>0</v>
      </c>
    </row>
    <row r="265" spans="1:20" ht="24.95" customHeight="1" x14ac:dyDescent="0.2">
      <c r="A265" s="4">
        <v>241</v>
      </c>
      <c r="B265" s="6" t="s">
        <v>343</v>
      </c>
      <c r="C265" s="3">
        <f t="shared" si="27"/>
        <v>2843563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2714504</v>
      </c>
      <c r="J265" s="2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129059</v>
      </c>
      <c r="R265" s="3">
        <v>0</v>
      </c>
      <c r="S265" s="3">
        <v>0</v>
      </c>
      <c r="T265" s="3">
        <v>0</v>
      </c>
    </row>
    <row r="266" spans="1:20" ht="24.95" customHeight="1" x14ac:dyDescent="0.2">
      <c r="A266" s="4">
        <v>242</v>
      </c>
      <c r="B266" s="6" t="s">
        <v>344</v>
      </c>
      <c r="C266" s="3">
        <f t="shared" si="27"/>
        <v>2862710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2733037</v>
      </c>
      <c r="J266" s="2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129673</v>
      </c>
      <c r="R266" s="3">
        <v>0</v>
      </c>
      <c r="S266" s="3">
        <v>0</v>
      </c>
      <c r="T266" s="3">
        <v>0</v>
      </c>
    </row>
    <row r="267" spans="1:20" ht="24.95" customHeight="1" x14ac:dyDescent="0.2">
      <c r="A267" s="4">
        <v>243</v>
      </c>
      <c r="B267" s="6" t="s">
        <v>345</v>
      </c>
      <c r="C267" s="3">
        <f t="shared" si="27"/>
        <v>2903640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2784515</v>
      </c>
      <c r="J267" s="2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119125</v>
      </c>
      <c r="R267" s="3">
        <v>0</v>
      </c>
      <c r="S267" s="3">
        <v>0</v>
      </c>
      <c r="T267" s="3">
        <v>0</v>
      </c>
    </row>
    <row r="268" spans="1:20" ht="24.95" customHeight="1" x14ac:dyDescent="0.2">
      <c r="A268" s="4">
        <v>244</v>
      </c>
      <c r="B268" s="6" t="s">
        <v>332</v>
      </c>
      <c r="C268" s="3">
        <f t="shared" si="27"/>
        <v>9810867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9170733</v>
      </c>
      <c r="J268" s="2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640134</v>
      </c>
      <c r="R268" s="3">
        <v>0</v>
      </c>
      <c r="S268" s="3">
        <v>0</v>
      </c>
      <c r="T268" s="3">
        <v>0</v>
      </c>
    </row>
    <row r="269" spans="1:20" ht="24.95" customHeight="1" x14ac:dyDescent="0.2">
      <c r="A269" s="4">
        <v>245</v>
      </c>
      <c r="B269" s="6" t="s">
        <v>346</v>
      </c>
      <c r="C269" s="3">
        <f t="shared" si="27"/>
        <v>5047565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4837541</v>
      </c>
      <c r="J269" s="2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210024</v>
      </c>
      <c r="R269" s="3">
        <v>0</v>
      </c>
      <c r="S269" s="3">
        <v>0</v>
      </c>
      <c r="T269" s="3">
        <v>0</v>
      </c>
    </row>
    <row r="270" spans="1:20" ht="24.95" customHeight="1" x14ac:dyDescent="0.2">
      <c r="A270" s="4">
        <v>246</v>
      </c>
      <c r="B270" s="6" t="s">
        <v>347</v>
      </c>
      <c r="C270" s="3">
        <f t="shared" si="27"/>
        <v>1391248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1281762</v>
      </c>
      <c r="J270" s="2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109486</v>
      </c>
      <c r="R270" s="3">
        <v>0</v>
      </c>
      <c r="S270" s="3">
        <v>0</v>
      </c>
      <c r="T270" s="3">
        <v>0</v>
      </c>
    </row>
    <row r="271" spans="1:20" ht="24.95" customHeight="1" x14ac:dyDescent="0.2">
      <c r="A271" s="4">
        <v>247</v>
      </c>
      <c r="B271" s="6" t="s">
        <v>348</v>
      </c>
      <c r="C271" s="3">
        <f t="shared" si="27"/>
        <v>4404379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4235779</v>
      </c>
      <c r="J271" s="2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168600</v>
      </c>
      <c r="R271" s="3">
        <v>0</v>
      </c>
      <c r="S271" s="3">
        <v>0</v>
      </c>
      <c r="T271" s="3">
        <v>0</v>
      </c>
    </row>
    <row r="272" spans="1:20" ht="24.95" customHeight="1" x14ac:dyDescent="0.2">
      <c r="A272" s="4">
        <v>248</v>
      </c>
      <c r="B272" s="6" t="s">
        <v>349</v>
      </c>
      <c r="C272" s="3">
        <f t="shared" si="27"/>
        <v>4287926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4123980</v>
      </c>
      <c r="J272" s="2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163946</v>
      </c>
      <c r="R272" s="3">
        <v>0</v>
      </c>
      <c r="S272" s="3">
        <v>0</v>
      </c>
      <c r="T272" s="3">
        <v>0</v>
      </c>
    </row>
    <row r="273" spans="1:20" ht="24.95" customHeight="1" x14ac:dyDescent="0.2">
      <c r="A273" s="4">
        <v>249</v>
      </c>
      <c r="B273" s="6" t="s">
        <v>350</v>
      </c>
      <c r="C273" s="3">
        <f t="shared" si="27"/>
        <v>3766332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3615948</v>
      </c>
      <c r="J273" s="2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0</v>
      </c>
      <c r="Q273" s="3">
        <v>150384</v>
      </c>
      <c r="R273" s="3">
        <v>0</v>
      </c>
      <c r="S273" s="3">
        <v>0</v>
      </c>
      <c r="T273" s="3">
        <v>0</v>
      </c>
    </row>
    <row r="274" spans="1:20" ht="24.95" customHeight="1" x14ac:dyDescent="0.2">
      <c r="A274" s="4">
        <v>250</v>
      </c>
      <c r="B274" s="6" t="s">
        <v>351</v>
      </c>
      <c r="C274" s="3">
        <f t="shared" si="27"/>
        <v>3570905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3424681</v>
      </c>
      <c r="J274" s="2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146224</v>
      </c>
      <c r="R274" s="3">
        <v>0</v>
      </c>
      <c r="S274" s="3">
        <v>0</v>
      </c>
      <c r="T274" s="3">
        <v>0</v>
      </c>
    </row>
    <row r="275" spans="1:20" ht="24.95" customHeight="1" x14ac:dyDescent="0.2">
      <c r="A275" s="4">
        <v>251</v>
      </c>
      <c r="B275" s="6" t="s">
        <v>352</v>
      </c>
      <c r="C275" s="3">
        <f t="shared" si="27"/>
        <v>30631715.510000002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23">
        <v>0</v>
      </c>
      <c r="K275" s="3">
        <v>0</v>
      </c>
      <c r="L275" s="3">
        <v>6189905.5</v>
      </c>
      <c r="M275" s="3">
        <v>0</v>
      </c>
      <c r="N275" s="3">
        <v>22797594</v>
      </c>
      <c r="O275" s="3">
        <v>1295817</v>
      </c>
      <c r="P275" s="3">
        <v>0</v>
      </c>
      <c r="Q275" s="3">
        <v>348399.01</v>
      </c>
      <c r="R275" s="3">
        <v>0</v>
      </c>
      <c r="S275" s="3">
        <v>0</v>
      </c>
      <c r="T275" s="3">
        <v>0</v>
      </c>
    </row>
    <row r="276" spans="1:20" ht="24.95" customHeight="1" x14ac:dyDescent="0.2">
      <c r="A276" s="4">
        <v>252</v>
      </c>
      <c r="B276" s="6" t="s">
        <v>353</v>
      </c>
      <c r="C276" s="3">
        <f t="shared" si="27"/>
        <v>50222547.219999999</v>
      </c>
      <c r="D276" s="3">
        <v>10396867.039999999</v>
      </c>
      <c r="E276" s="3">
        <v>1366112.8599999999</v>
      </c>
      <c r="F276" s="3">
        <v>1657069.9599999997</v>
      </c>
      <c r="G276" s="3">
        <v>2782104.0799999996</v>
      </c>
      <c r="H276" s="3">
        <v>9554476.959999999</v>
      </c>
      <c r="I276" s="3">
        <v>0</v>
      </c>
      <c r="J276" s="23">
        <v>0</v>
      </c>
      <c r="K276" s="3">
        <v>0</v>
      </c>
      <c r="L276" s="3">
        <v>4685794.8199999994</v>
      </c>
      <c r="M276" s="3">
        <v>673357.86</v>
      </c>
      <c r="N276" s="3">
        <v>17257912.559999999</v>
      </c>
      <c r="O276" s="3">
        <v>980941.07999999984</v>
      </c>
      <c r="P276" s="3">
        <v>0</v>
      </c>
      <c r="Q276" s="3">
        <v>867910</v>
      </c>
      <c r="R276" s="3">
        <v>0</v>
      </c>
      <c r="S276" s="3">
        <v>0</v>
      </c>
      <c r="T276" s="3">
        <v>0</v>
      </c>
    </row>
    <row r="277" spans="1:20" ht="24.95" customHeight="1" x14ac:dyDescent="0.2">
      <c r="A277" s="4">
        <v>253</v>
      </c>
      <c r="B277" s="6" t="s">
        <v>354</v>
      </c>
      <c r="C277" s="3">
        <f t="shared" si="27"/>
        <v>2866488.96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2753986.96</v>
      </c>
      <c r="J277" s="2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112502</v>
      </c>
      <c r="R277" s="3">
        <v>0</v>
      </c>
      <c r="S277" s="3">
        <v>0</v>
      </c>
      <c r="T277" s="3">
        <v>0</v>
      </c>
    </row>
    <row r="278" spans="1:20" ht="24.95" customHeight="1" x14ac:dyDescent="0.2">
      <c r="A278" s="4">
        <v>254</v>
      </c>
      <c r="B278" s="6" t="s">
        <v>355</v>
      </c>
      <c r="C278" s="3">
        <f t="shared" si="27"/>
        <v>2832878.78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2720668.78</v>
      </c>
      <c r="J278" s="2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112210</v>
      </c>
      <c r="R278" s="3">
        <v>0</v>
      </c>
      <c r="S278" s="3">
        <v>0</v>
      </c>
      <c r="T278" s="3">
        <v>0</v>
      </c>
    </row>
    <row r="279" spans="1:20" ht="24.95" customHeight="1" x14ac:dyDescent="0.2">
      <c r="A279" s="4">
        <v>255</v>
      </c>
      <c r="B279" s="6" t="s">
        <v>356</v>
      </c>
      <c r="C279" s="3">
        <f t="shared" si="27"/>
        <v>86004362</v>
      </c>
      <c r="D279" s="3">
        <v>18254180</v>
      </c>
      <c r="E279" s="3">
        <v>2714460</v>
      </c>
      <c r="F279" s="3">
        <v>4008900</v>
      </c>
      <c r="G279" s="3">
        <v>13961920</v>
      </c>
      <c r="H279" s="3">
        <v>6465760</v>
      </c>
      <c r="I279" s="3">
        <v>0</v>
      </c>
      <c r="J279" s="23">
        <v>0</v>
      </c>
      <c r="K279" s="3">
        <v>0</v>
      </c>
      <c r="L279" s="3">
        <v>15671740</v>
      </c>
      <c r="M279" s="3">
        <v>1017520</v>
      </c>
      <c r="N279" s="3">
        <v>20041280</v>
      </c>
      <c r="O279" s="3">
        <v>1735580</v>
      </c>
      <c r="P279" s="3">
        <v>0</v>
      </c>
      <c r="Q279" s="3">
        <v>707210</v>
      </c>
      <c r="R279" s="3">
        <v>1425812</v>
      </c>
      <c r="S279" s="3">
        <v>0</v>
      </c>
      <c r="T279" s="3">
        <v>0</v>
      </c>
    </row>
    <row r="280" spans="1:20" ht="24.95" customHeight="1" x14ac:dyDescent="0.2">
      <c r="A280" s="4">
        <v>256</v>
      </c>
      <c r="B280" s="6" t="s">
        <v>357</v>
      </c>
      <c r="C280" s="3">
        <f t="shared" si="27"/>
        <v>797100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2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797100</v>
      </c>
      <c r="R280" s="3">
        <v>0</v>
      </c>
      <c r="S280" s="3">
        <v>0</v>
      </c>
      <c r="T280" s="3">
        <v>0</v>
      </c>
    </row>
    <row r="281" spans="1:20" ht="24.95" customHeight="1" x14ac:dyDescent="0.2">
      <c r="A281" s="4">
        <v>257</v>
      </c>
      <c r="B281" s="6" t="s">
        <v>358</v>
      </c>
      <c r="C281" s="3">
        <f t="shared" si="27"/>
        <v>52866965</v>
      </c>
      <c r="D281" s="3">
        <v>26037164</v>
      </c>
      <c r="E281" s="3">
        <v>3872171</v>
      </c>
      <c r="F281" s="3">
        <v>5718155</v>
      </c>
      <c r="G281" s="3">
        <v>5074697</v>
      </c>
      <c r="H281" s="3">
        <v>9221129</v>
      </c>
      <c r="I281" s="3">
        <v>0</v>
      </c>
      <c r="J281" s="23">
        <v>0</v>
      </c>
      <c r="K281" s="3">
        <v>0</v>
      </c>
      <c r="L281" s="3">
        <v>0</v>
      </c>
      <c r="M281" s="3">
        <v>1450416</v>
      </c>
      <c r="N281" s="3">
        <v>0</v>
      </c>
      <c r="O281" s="3">
        <v>0</v>
      </c>
      <c r="P281" s="3">
        <v>0</v>
      </c>
      <c r="Q281" s="3">
        <v>619880</v>
      </c>
      <c r="R281" s="3">
        <v>873353</v>
      </c>
      <c r="S281" s="3">
        <v>0</v>
      </c>
      <c r="T281" s="3">
        <v>0</v>
      </c>
    </row>
    <row r="282" spans="1:20" ht="24.95" customHeight="1" x14ac:dyDescent="0.2">
      <c r="A282" s="4">
        <v>258</v>
      </c>
      <c r="B282" s="6" t="s">
        <v>359</v>
      </c>
      <c r="C282" s="3">
        <f t="shared" si="27"/>
        <v>4215318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23">
        <v>0</v>
      </c>
      <c r="K282" s="3">
        <v>0</v>
      </c>
      <c r="L282" s="3">
        <v>4187202</v>
      </c>
      <c r="M282" s="3">
        <v>0</v>
      </c>
      <c r="N282" s="3">
        <v>0</v>
      </c>
      <c r="O282" s="3">
        <v>0</v>
      </c>
      <c r="P282" s="3">
        <v>0</v>
      </c>
      <c r="Q282" s="3">
        <v>28116</v>
      </c>
      <c r="R282" s="3">
        <v>0</v>
      </c>
      <c r="S282" s="3">
        <v>0</v>
      </c>
      <c r="T282" s="3">
        <v>0</v>
      </c>
    </row>
    <row r="283" spans="1:20" ht="24.95" customHeight="1" x14ac:dyDescent="0.2">
      <c r="A283" s="4">
        <v>259</v>
      </c>
      <c r="B283" s="6" t="s">
        <v>86</v>
      </c>
      <c r="C283" s="3">
        <f t="shared" si="27"/>
        <v>1233097.3899999999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23">
        <v>0</v>
      </c>
      <c r="K283" s="3">
        <v>0</v>
      </c>
      <c r="L283" s="3">
        <v>0</v>
      </c>
      <c r="M283" s="3">
        <v>0</v>
      </c>
      <c r="N283" s="3">
        <v>1233097.3899999999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</row>
    <row r="284" spans="1:20" ht="24.95" customHeight="1" x14ac:dyDescent="0.2">
      <c r="A284" s="4">
        <v>260</v>
      </c>
      <c r="B284" s="6" t="s">
        <v>328</v>
      </c>
      <c r="C284" s="3">
        <f t="shared" si="27"/>
        <v>66247602.600000001</v>
      </c>
      <c r="D284" s="3">
        <v>13464126.439999999</v>
      </c>
      <c r="E284" s="3">
        <v>2002345.61</v>
      </c>
      <c r="F284" s="3">
        <v>2956925.81</v>
      </c>
      <c r="G284" s="3">
        <v>13120932.130000001</v>
      </c>
      <c r="H284" s="3">
        <v>4768355.38</v>
      </c>
      <c r="I284" s="3">
        <v>0</v>
      </c>
      <c r="J284" s="23">
        <v>0</v>
      </c>
      <c r="K284" s="3">
        <v>0</v>
      </c>
      <c r="L284" s="3">
        <v>11559511.66</v>
      </c>
      <c r="M284" s="3">
        <v>750027.3</v>
      </c>
      <c r="N284" s="3">
        <v>14782356.24</v>
      </c>
      <c r="O284" s="3">
        <v>1279592.03</v>
      </c>
      <c r="P284" s="3">
        <v>0</v>
      </c>
      <c r="Q284" s="3">
        <v>463800</v>
      </c>
      <c r="R284" s="3">
        <v>1099630</v>
      </c>
      <c r="S284" s="3">
        <v>0</v>
      </c>
      <c r="T284" s="3">
        <v>0</v>
      </c>
    </row>
    <row r="285" spans="1:20" ht="24.95" customHeight="1" x14ac:dyDescent="0.2">
      <c r="A285" s="4">
        <v>261</v>
      </c>
      <c r="B285" s="7" t="s">
        <v>330</v>
      </c>
      <c r="C285" s="3">
        <f t="shared" ref="C285:C291" si="28">D285+E285+F285+G285+H285+I285+K285+L285+M285+N285+O285+P285+Q285+R285+S285+T285</f>
        <v>43451146</v>
      </c>
      <c r="D285" s="3">
        <v>27250459</v>
      </c>
      <c r="E285" s="3">
        <v>4052608</v>
      </c>
      <c r="F285" s="3">
        <v>5984613</v>
      </c>
      <c r="G285" s="3">
        <v>5311171</v>
      </c>
      <c r="H285" s="3">
        <v>0</v>
      </c>
      <c r="I285" s="3">
        <v>0</v>
      </c>
      <c r="J285" s="2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589310</v>
      </c>
      <c r="R285" s="3">
        <v>262985</v>
      </c>
      <c r="S285" s="3">
        <v>0</v>
      </c>
      <c r="T285" s="3">
        <v>0</v>
      </c>
    </row>
    <row r="286" spans="1:20" ht="24.95" customHeight="1" x14ac:dyDescent="0.2">
      <c r="A286" s="4">
        <v>262</v>
      </c>
      <c r="B286" s="6" t="s">
        <v>331</v>
      </c>
      <c r="C286" s="3">
        <f t="shared" si="28"/>
        <v>42581671</v>
      </c>
      <c r="D286" s="3">
        <v>26422284</v>
      </c>
      <c r="E286" s="3">
        <v>3929445</v>
      </c>
      <c r="F286" s="3">
        <v>5802733</v>
      </c>
      <c r="G286" s="3">
        <v>5149758</v>
      </c>
      <c r="H286" s="3">
        <v>0</v>
      </c>
      <c r="I286" s="3">
        <v>0</v>
      </c>
      <c r="J286" s="2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575280</v>
      </c>
      <c r="R286" s="3">
        <v>702171</v>
      </c>
      <c r="S286" s="3">
        <v>0</v>
      </c>
      <c r="T286" s="3">
        <v>0</v>
      </c>
    </row>
    <row r="287" spans="1:20" ht="24.95" customHeight="1" x14ac:dyDescent="0.2">
      <c r="A287" s="4">
        <v>263</v>
      </c>
      <c r="B287" s="6" t="s">
        <v>333</v>
      </c>
      <c r="C287" s="3">
        <f t="shared" si="28"/>
        <v>56957922.390000001</v>
      </c>
      <c r="D287" s="3">
        <v>18149418.039999999</v>
      </c>
      <c r="E287" s="3">
        <v>2699128.5100000002</v>
      </c>
      <c r="F287" s="3">
        <v>3985886.71</v>
      </c>
      <c r="G287" s="3">
        <v>17686797.830000002</v>
      </c>
      <c r="H287" s="3">
        <v>12855327</v>
      </c>
      <c r="I287" s="3">
        <v>0</v>
      </c>
      <c r="J287" s="23">
        <v>0</v>
      </c>
      <c r="K287" s="3">
        <v>0</v>
      </c>
      <c r="L287" s="3">
        <v>0</v>
      </c>
      <c r="M287" s="3">
        <v>1011024.3</v>
      </c>
      <c r="N287" s="3">
        <v>0</v>
      </c>
      <c r="O287" s="3">
        <v>0</v>
      </c>
      <c r="P287" s="3">
        <v>0</v>
      </c>
      <c r="Q287" s="3">
        <v>570340</v>
      </c>
      <c r="R287" s="3">
        <v>0</v>
      </c>
      <c r="S287" s="3">
        <v>0</v>
      </c>
      <c r="T287" s="3">
        <v>0</v>
      </c>
    </row>
    <row r="288" spans="1:20" ht="24.95" customHeight="1" x14ac:dyDescent="0.2">
      <c r="A288" s="4">
        <v>264</v>
      </c>
      <c r="B288" s="46" t="s">
        <v>335</v>
      </c>
      <c r="C288" s="3">
        <f t="shared" si="28"/>
        <v>37255350.5</v>
      </c>
      <c r="D288" s="3">
        <v>7798946</v>
      </c>
      <c r="E288" s="3">
        <v>1159836.5</v>
      </c>
      <c r="F288" s="3">
        <v>1712766.5</v>
      </c>
      <c r="G288" s="3">
        <v>7600154.5</v>
      </c>
      <c r="H288" s="3">
        <v>2762017</v>
      </c>
      <c r="I288" s="3">
        <v>0</v>
      </c>
      <c r="J288" s="23">
        <v>0</v>
      </c>
      <c r="K288" s="3">
        <v>0</v>
      </c>
      <c r="L288" s="3">
        <v>6695719</v>
      </c>
      <c r="M288" s="3">
        <v>434445</v>
      </c>
      <c r="N288" s="3">
        <v>8562516</v>
      </c>
      <c r="O288" s="3">
        <v>0</v>
      </c>
      <c r="P288" s="3">
        <v>0</v>
      </c>
      <c r="Q288" s="3">
        <v>528950</v>
      </c>
      <c r="R288" s="3">
        <v>0</v>
      </c>
      <c r="S288" s="3">
        <v>0</v>
      </c>
      <c r="T288" s="3">
        <v>0</v>
      </c>
    </row>
    <row r="289" spans="1:20" ht="24.95" customHeight="1" x14ac:dyDescent="0.2">
      <c r="A289" s="4">
        <v>265</v>
      </c>
      <c r="B289" s="6" t="s">
        <v>103</v>
      </c>
      <c r="C289" s="3">
        <f t="shared" si="28"/>
        <v>2661357.34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2544804.54</v>
      </c>
      <c r="J289" s="2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116552.8</v>
      </c>
      <c r="R289" s="3">
        <v>0</v>
      </c>
      <c r="S289" s="3">
        <v>0</v>
      </c>
      <c r="T289" s="3">
        <v>0</v>
      </c>
    </row>
    <row r="290" spans="1:20" ht="24.95" customHeight="1" x14ac:dyDescent="0.2">
      <c r="A290" s="4">
        <v>266</v>
      </c>
      <c r="B290" s="6" t="s">
        <v>329</v>
      </c>
      <c r="C290" s="3">
        <f t="shared" si="28"/>
        <v>2363969.86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2363969.86</v>
      </c>
      <c r="J290" s="2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</row>
    <row r="291" spans="1:20" ht="24.95" customHeight="1" x14ac:dyDescent="0.2">
      <c r="A291" s="4">
        <v>267</v>
      </c>
      <c r="B291" s="46" t="s">
        <v>334</v>
      </c>
      <c r="C291" s="3">
        <f t="shared" si="28"/>
        <v>15830937.9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23">
        <v>0</v>
      </c>
      <c r="K291" s="3">
        <v>0</v>
      </c>
      <c r="L291" s="3">
        <v>15830937.9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</row>
    <row r="292" spans="1:20" ht="24.95" customHeight="1" x14ac:dyDescent="0.2">
      <c r="A292" s="63" t="s">
        <v>27</v>
      </c>
      <c r="B292" s="46"/>
      <c r="C292" s="5">
        <f>SUM(C293)</f>
        <v>13506768.23</v>
      </c>
      <c r="D292" s="5">
        <f t="shared" ref="D292:T292" si="29">SUM(D293)</f>
        <v>13108256.800000001</v>
      </c>
      <c r="E292" s="5">
        <f t="shared" si="29"/>
        <v>0</v>
      </c>
      <c r="F292" s="5">
        <f t="shared" si="29"/>
        <v>0</v>
      </c>
      <c r="G292" s="5">
        <f t="shared" si="29"/>
        <v>0</v>
      </c>
      <c r="H292" s="5">
        <f t="shared" si="29"/>
        <v>0</v>
      </c>
      <c r="I292" s="5">
        <f t="shared" si="29"/>
        <v>0</v>
      </c>
      <c r="J292" s="65">
        <f t="shared" si="29"/>
        <v>0</v>
      </c>
      <c r="K292" s="5">
        <f t="shared" si="29"/>
        <v>0</v>
      </c>
      <c r="L292" s="5">
        <f t="shared" si="29"/>
        <v>0</v>
      </c>
      <c r="M292" s="5">
        <f t="shared" si="29"/>
        <v>0</v>
      </c>
      <c r="N292" s="5">
        <f t="shared" si="29"/>
        <v>0</v>
      </c>
      <c r="O292" s="5">
        <f t="shared" si="29"/>
        <v>0</v>
      </c>
      <c r="P292" s="5">
        <f t="shared" si="29"/>
        <v>0</v>
      </c>
      <c r="Q292" s="5">
        <f t="shared" si="29"/>
        <v>0</v>
      </c>
      <c r="R292" s="5">
        <f t="shared" si="29"/>
        <v>398511.43</v>
      </c>
      <c r="S292" s="5">
        <f t="shared" si="29"/>
        <v>0</v>
      </c>
      <c r="T292" s="5">
        <f t="shared" si="29"/>
        <v>0</v>
      </c>
    </row>
    <row r="293" spans="1:20" s="15" customFormat="1" ht="24.95" customHeight="1" x14ac:dyDescent="0.2">
      <c r="A293" s="4">
        <v>268</v>
      </c>
      <c r="B293" s="6" t="s">
        <v>104</v>
      </c>
      <c r="C293" s="3">
        <f>D293+E293+F293+G293+H293+I293+K293+L293+M293+N293+O293+P293+Q293+R293+S293+T293</f>
        <v>13506768.23</v>
      </c>
      <c r="D293" s="3">
        <v>13108256.800000001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2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398511.43</v>
      </c>
      <c r="S293" s="3">
        <v>0</v>
      </c>
      <c r="T293" s="3">
        <v>0</v>
      </c>
    </row>
    <row r="294" spans="1:20" s="15" customFormat="1" ht="24.95" customHeight="1" x14ac:dyDescent="0.2">
      <c r="A294" s="17" t="s">
        <v>360</v>
      </c>
      <c r="B294" s="6"/>
      <c r="C294" s="5">
        <f>SUM(C295)</f>
        <v>5471848.5700000003</v>
      </c>
      <c r="D294" s="5">
        <f t="shared" ref="D294:T294" si="30">SUM(D295)</f>
        <v>0</v>
      </c>
      <c r="E294" s="5">
        <f t="shared" si="30"/>
        <v>495698.46</v>
      </c>
      <c r="F294" s="5">
        <f t="shared" si="30"/>
        <v>0</v>
      </c>
      <c r="G294" s="5">
        <f t="shared" si="30"/>
        <v>492992.19</v>
      </c>
      <c r="H294" s="5">
        <f t="shared" si="30"/>
        <v>0</v>
      </c>
      <c r="I294" s="5">
        <f t="shared" si="30"/>
        <v>0</v>
      </c>
      <c r="J294" s="65">
        <f t="shared" si="30"/>
        <v>0</v>
      </c>
      <c r="K294" s="5">
        <f t="shared" si="30"/>
        <v>0</v>
      </c>
      <c r="L294" s="5">
        <f t="shared" si="30"/>
        <v>0</v>
      </c>
      <c r="M294" s="5">
        <f t="shared" si="30"/>
        <v>0</v>
      </c>
      <c r="N294" s="5">
        <f t="shared" si="30"/>
        <v>4436349.75</v>
      </c>
      <c r="O294" s="5">
        <f t="shared" si="30"/>
        <v>0</v>
      </c>
      <c r="P294" s="5">
        <f t="shared" si="30"/>
        <v>0</v>
      </c>
      <c r="Q294" s="5">
        <f t="shared" si="30"/>
        <v>0</v>
      </c>
      <c r="R294" s="5">
        <f t="shared" si="30"/>
        <v>46808.17</v>
      </c>
      <c r="S294" s="5">
        <f t="shared" si="30"/>
        <v>0</v>
      </c>
      <c r="T294" s="5">
        <f t="shared" si="30"/>
        <v>0</v>
      </c>
    </row>
    <row r="295" spans="1:20" s="15" customFormat="1" ht="24.95" customHeight="1" x14ac:dyDescent="0.2">
      <c r="A295" s="4">
        <v>269</v>
      </c>
      <c r="B295" s="6" t="s">
        <v>319</v>
      </c>
      <c r="C295" s="3">
        <f>D295+E295+F295+G295+H295+I295+K295+L295+M295+N295+O295+P295+Q295+R295+S295+T295</f>
        <v>5471848.5700000003</v>
      </c>
      <c r="D295" s="3">
        <v>0</v>
      </c>
      <c r="E295" s="3">
        <v>495698.46</v>
      </c>
      <c r="F295" s="3">
        <v>0</v>
      </c>
      <c r="G295" s="3">
        <v>492992.19</v>
      </c>
      <c r="H295" s="3">
        <v>0</v>
      </c>
      <c r="I295" s="3">
        <v>0</v>
      </c>
      <c r="J295" s="23">
        <v>0</v>
      </c>
      <c r="K295" s="3">
        <v>0</v>
      </c>
      <c r="L295" s="3">
        <v>0</v>
      </c>
      <c r="M295" s="3">
        <v>0</v>
      </c>
      <c r="N295" s="3">
        <v>4436349.75</v>
      </c>
      <c r="O295" s="3">
        <v>0</v>
      </c>
      <c r="P295" s="3">
        <v>0</v>
      </c>
      <c r="Q295" s="3">
        <v>0</v>
      </c>
      <c r="R295" s="3">
        <v>46808.17</v>
      </c>
      <c r="S295" s="3">
        <v>0</v>
      </c>
      <c r="T295" s="3">
        <v>0</v>
      </c>
    </row>
    <row r="296" spans="1:20" s="15" customFormat="1" ht="24.95" customHeight="1" x14ac:dyDescent="0.2">
      <c r="A296" s="17" t="s">
        <v>28</v>
      </c>
      <c r="B296" s="6"/>
      <c r="C296" s="5">
        <f>SUM(C297:C298)</f>
        <v>3620810.26</v>
      </c>
      <c r="D296" s="5">
        <f t="shared" ref="D296:T296" si="31">SUM(D297:D298)</f>
        <v>0</v>
      </c>
      <c r="E296" s="5">
        <f t="shared" si="31"/>
        <v>275563.26</v>
      </c>
      <c r="F296" s="5">
        <f t="shared" si="31"/>
        <v>0</v>
      </c>
      <c r="G296" s="5">
        <f t="shared" si="31"/>
        <v>0</v>
      </c>
      <c r="H296" s="5">
        <f t="shared" si="31"/>
        <v>540093.96</v>
      </c>
      <c r="I296" s="5">
        <f t="shared" si="31"/>
        <v>0</v>
      </c>
      <c r="J296" s="65">
        <f t="shared" si="31"/>
        <v>0</v>
      </c>
      <c r="K296" s="5">
        <f t="shared" si="31"/>
        <v>0</v>
      </c>
      <c r="L296" s="5">
        <f t="shared" si="31"/>
        <v>2571087.96</v>
      </c>
      <c r="M296" s="5">
        <f t="shared" si="31"/>
        <v>0</v>
      </c>
      <c r="N296" s="5">
        <f t="shared" si="31"/>
        <v>0</v>
      </c>
      <c r="O296" s="5">
        <f t="shared" si="31"/>
        <v>0</v>
      </c>
      <c r="P296" s="5">
        <f t="shared" si="31"/>
        <v>0</v>
      </c>
      <c r="Q296" s="5">
        <f t="shared" si="31"/>
        <v>142980</v>
      </c>
      <c r="R296" s="5">
        <f t="shared" si="31"/>
        <v>91085.08</v>
      </c>
      <c r="S296" s="5">
        <f t="shared" si="31"/>
        <v>0</v>
      </c>
      <c r="T296" s="5">
        <f t="shared" si="31"/>
        <v>0</v>
      </c>
    </row>
    <row r="297" spans="1:20" s="15" customFormat="1" ht="24.95" customHeight="1" x14ac:dyDescent="0.2">
      <c r="A297" s="4">
        <v>270</v>
      </c>
      <c r="B297" s="6" t="s">
        <v>320</v>
      </c>
      <c r="C297" s="3">
        <f t="shared" ref="C297:C298" si="32">D297+E297+F297+G297+H297+I297+K297+L297+M297+N297+O297+P297+Q297+R297+S297+T297</f>
        <v>142980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2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142980</v>
      </c>
      <c r="R297" s="3">
        <v>0</v>
      </c>
      <c r="S297" s="3">
        <v>0</v>
      </c>
      <c r="T297" s="3">
        <v>0</v>
      </c>
    </row>
    <row r="298" spans="1:20" ht="24.95" customHeight="1" x14ac:dyDescent="0.2">
      <c r="A298" s="4">
        <v>271</v>
      </c>
      <c r="B298" s="6" t="s">
        <v>321</v>
      </c>
      <c r="C298" s="3">
        <f t="shared" si="32"/>
        <v>3477830.26</v>
      </c>
      <c r="D298" s="3">
        <v>0</v>
      </c>
      <c r="E298" s="3">
        <v>275563.26</v>
      </c>
      <c r="F298" s="3">
        <v>0</v>
      </c>
      <c r="G298" s="3">
        <v>0</v>
      </c>
      <c r="H298" s="3">
        <v>540093.96</v>
      </c>
      <c r="I298" s="3">
        <v>0</v>
      </c>
      <c r="J298" s="23">
        <v>0</v>
      </c>
      <c r="K298" s="3">
        <v>0</v>
      </c>
      <c r="L298" s="3">
        <v>2571087.96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91085.08</v>
      </c>
      <c r="S298" s="3">
        <v>0</v>
      </c>
      <c r="T298" s="3">
        <v>0</v>
      </c>
    </row>
    <row r="299" spans="1:20" ht="24.95" customHeight="1" x14ac:dyDescent="0.2">
      <c r="A299" s="17" t="s">
        <v>29</v>
      </c>
      <c r="B299" s="6"/>
      <c r="C299" s="5">
        <f>SUM(C300:C302)</f>
        <v>12520953.82</v>
      </c>
      <c r="D299" s="5">
        <f t="shared" ref="D299:T299" si="33">SUM(D300:D302)</f>
        <v>0</v>
      </c>
      <c r="E299" s="5">
        <f t="shared" si="33"/>
        <v>207095.56</v>
      </c>
      <c r="F299" s="5">
        <f t="shared" si="33"/>
        <v>0</v>
      </c>
      <c r="G299" s="5">
        <f t="shared" si="33"/>
        <v>0</v>
      </c>
      <c r="H299" s="5">
        <f t="shared" si="33"/>
        <v>405899.76</v>
      </c>
      <c r="I299" s="5">
        <f t="shared" si="33"/>
        <v>0</v>
      </c>
      <c r="J299" s="65">
        <f t="shared" si="33"/>
        <v>0</v>
      </c>
      <c r="K299" s="5">
        <f t="shared" si="33"/>
        <v>0</v>
      </c>
      <c r="L299" s="5">
        <f t="shared" si="33"/>
        <v>6598721.71</v>
      </c>
      <c r="M299" s="5">
        <f t="shared" si="33"/>
        <v>0</v>
      </c>
      <c r="N299" s="5">
        <f t="shared" si="33"/>
        <v>5093074.1500000004</v>
      </c>
      <c r="O299" s="5">
        <f t="shared" si="33"/>
        <v>135030.72</v>
      </c>
      <c r="P299" s="5">
        <f t="shared" si="33"/>
        <v>0</v>
      </c>
      <c r="Q299" s="5">
        <f t="shared" si="33"/>
        <v>26304</v>
      </c>
      <c r="R299" s="5">
        <f t="shared" si="33"/>
        <v>54827.92</v>
      </c>
      <c r="S299" s="5">
        <f t="shared" si="33"/>
        <v>0</v>
      </c>
      <c r="T299" s="5">
        <f t="shared" si="33"/>
        <v>0</v>
      </c>
    </row>
    <row r="300" spans="1:20" ht="24.95" customHeight="1" x14ac:dyDescent="0.2">
      <c r="A300" s="4">
        <v>272</v>
      </c>
      <c r="B300" s="6" t="s">
        <v>322</v>
      </c>
      <c r="C300" s="3">
        <f t="shared" ref="C300:C302" si="34">D300+E300+F300+G300+H300+I300+K300+L300+M300+N300+O300+P300+Q300+R300+S300+T300</f>
        <v>5592625.9199999999</v>
      </c>
      <c r="D300" s="3">
        <v>0</v>
      </c>
      <c r="E300" s="3">
        <v>207095.56</v>
      </c>
      <c r="F300" s="3">
        <v>0</v>
      </c>
      <c r="G300" s="3">
        <v>0</v>
      </c>
      <c r="H300" s="3">
        <v>405899.76</v>
      </c>
      <c r="I300" s="3">
        <v>0</v>
      </c>
      <c r="J300" s="23">
        <v>0</v>
      </c>
      <c r="K300" s="3">
        <v>0</v>
      </c>
      <c r="L300" s="3">
        <v>2928626</v>
      </c>
      <c r="M300" s="3">
        <v>0</v>
      </c>
      <c r="N300" s="3">
        <v>1853442</v>
      </c>
      <c r="O300" s="3">
        <v>135030.72</v>
      </c>
      <c r="P300" s="3">
        <v>0</v>
      </c>
      <c r="Q300" s="3">
        <v>26304</v>
      </c>
      <c r="R300" s="3">
        <v>36227.879999999997</v>
      </c>
      <c r="S300" s="3">
        <v>0</v>
      </c>
      <c r="T300" s="3">
        <v>0</v>
      </c>
    </row>
    <row r="301" spans="1:20" ht="24.95" customHeight="1" x14ac:dyDescent="0.2">
      <c r="A301" s="4">
        <v>273</v>
      </c>
      <c r="B301" s="6" t="s">
        <v>323</v>
      </c>
      <c r="C301" s="3">
        <f t="shared" si="34"/>
        <v>3688695.75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23">
        <v>0</v>
      </c>
      <c r="K301" s="3">
        <v>0</v>
      </c>
      <c r="L301" s="3">
        <v>3670095.71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18600.04</v>
      </c>
      <c r="S301" s="3">
        <v>0</v>
      </c>
      <c r="T301" s="3">
        <v>0</v>
      </c>
    </row>
    <row r="302" spans="1:20" ht="24.95" customHeight="1" x14ac:dyDescent="0.2">
      <c r="A302" s="4">
        <v>274</v>
      </c>
      <c r="B302" s="7" t="s">
        <v>105</v>
      </c>
      <c r="C302" s="3">
        <f t="shared" si="34"/>
        <v>3239632.15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23">
        <v>0</v>
      </c>
      <c r="K302" s="3">
        <v>0</v>
      </c>
      <c r="L302" s="3">
        <v>0</v>
      </c>
      <c r="M302" s="3">
        <v>0</v>
      </c>
      <c r="N302" s="3">
        <v>3239632.15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</row>
    <row r="303" spans="1:20" ht="24.95" customHeight="1" x14ac:dyDescent="0.2">
      <c r="A303" s="64" t="s">
        <v>33</v>
      </c>
      <c r="B303" s="7"/>
      <c r="C303" s="5">
        <f>SUM(C304)</f>
        <v>6329431.9199999999</v>
      </c>
      <c r="D303" s="5">
        <f t="shared" ref="D303:T303" si="35">SUM(D304)</f>
        <v>0</v>
      </c>
      <c r="E303" s="5">
        <f t="shared" si="35"/>
        <v>0</v>
      </c>
      <c r="F303" s="5">
        <f t="shared" si="35"/>
        <v>0</v>
      </c>
      <c r="G303" s="5">
        <f t="shared" si="35"/>
        <v>0</v>
      </c>
      <c r="H303" s="5">
        <f t="shared" si="35"/>
        <v>0</v>
      </c>
      <c r="I303" s="5">
        <f t="shared" si="35"/>
        <v>0</v>
      </c>
      <c r="J303" s="65">
        <f t="shared" si="35"/>
        <v>0</v>
      </c>
      <c r="K303" s="5">
        <f t="shared" si="35"/>
        <v>0</v>
      </c>
      <c r="L303" s="5">
        <f t="shared" si="35"/>
        <v>0</v>
      </c>
      <c r="M303" s="5">
        <f t="shared" si="35"/>
        <v>0</v>
      </c>
      <c r="N303" s="5">
        <f t="shared" si="35"/>
        <v>5848807.5</v>
      </c>
      <c r="O303" s="5">
        <f t="shared" si="35"/>
        <v>426109.2</v>
      </c>
      <c r="P303" s="5">
        <f t="shared" si="35"/>
        <v>0</v>
      </c>
      <c r="Q303" s="5">
        <f t="shared" si="35"/>
        <v>0</v>
      </c>
      <c r="R303" s="5">
        <f t="shared" si="35"/>
        <v>54515.22</v>
      </c>
      <c r="S303" s="5">
        <f t="shared" si="35"/>
        <v>0</v>
      </c>
      <c r="T303" s="5">
        <f t="shared" si="35"/>
        <v>0</v>
      </c>
    </row>
    <row r="304" spans="1:20" ht="24.95" customHeight="1" x14ac:dyDescent="0.2">
      <c r="A304" s="4">
        <v>275</v>
      </c>
      <c r="B304" s="6" t="s">
        <v>324</v>
      </c>
      <c r="C304" s="3">
        <f>D304+E304+F304+G304+H304+I304+K304+L304+M304+N304+O304+P304+Q304+R304+S304+T304</f>
        <v>6329431.9199999999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23">
        <v>0</v>
      </c>
      <c r="K304" s="3">
        <v>0</v>
      </c>
      <c r="L304" s="3">
        <v>0</v>
      </c>
      <c r="M304" s="3">
        <v>0</v>
      </c>
      <c r="N304" s="3">
        <v>5848807.5</v>
      </c>
      <c r="O304" s="3">
        <v>426109.2</v>
      </c>
      <c r="P304" s="3">
        <v>0</v>
      </c>
      <c r="Q304" s="3">
        <v>0</v>
      </c>
      <c r="R304" s="3">
        <v>54515.22</v>
      </c>
      <c r="S304" s="3">
        <v>0</v>
      </c>
      <c r="T304" s="3">
        <v>0</v>
      </c>
    </row>
    <row r="305" spans="1:20" ht="24.95" customHeight="1" x14ac:dyDescent="0.2">
      <c r="A305" s="17" t="s">
        <v>30</v>
      </c>
      <c r="B305" s="6"/>
      <c r="C305" s="5">
        <f>SUM(C306:C312)</f>
        <v>117268193.43999998</v>
      </c>
      <c r="D305" s="5">
        <f t="shared" ref="D305:T305" si="36">SUM(D306:D312)</f>
        <v>10911983.24</v>
      </c>
      <c r="E305" s="5">
        <f t="shared" si="36"/>
        <v>1345665.78</v>
      </c>
      <c r="F305" s="5">
        <f t="shared" si="36"/>
        <v>2687741.99</v>
      </c>
      <c r="G305" s="5">
        <f t="shared" si="36"/>
        <v>0</v>
      </c>
      <c r="H305" s="5">
        <f t="shared" si="36"/>
        <v>0</v>
      </c>
      <c r="I305" s="5">
        <f t="shared" si="36"/>
        <v>0</v>
      </c>
      <c r="J305" s="65">
        <f t="shared" si="36"/>
        <v>0</v>
      </c>
      <c r="K305" s="5">
        <f t="shared" si="36"/>
        <v>0</v>
      </c>
      <c r="L305" s="5">
        <f t="shared" si="36"/>
        <v>0</v>
      </c>
      <c r="M305" s="5">
        <f t="shared" si="36"/>
        <v>1859694.89</v>
      </c>
      <c r="N305" s="5">
        <f t="shared" si="36"/>
        <v>91243473.75</v>
      </c>
      <c r="O305" s="5">
        <f t="shared" si="36"/>
        <v>5937263.6399999997</v>
      </c>
      <c r="P305" s="5">
        <f t="shared" si="36"/>
        <v>0</v>
      </c>
      <c r="Q305" s="5">
        <f t="shared" si="36"/>
        <v>1596363.19</v>
      </c>
      <c r="R305" s="5">
        <f t="shared" si="36"/>
        <v>1686006.9599999997</v>
      </c>
      <c r="S305" s="5">
        <f t="shared" si="36"/>
        <v>0</v>
      </c>
      <c r="T305" s="5">
        <f t="shared" si="36"/>
        <v>0</v>
      </c>
    </row>
    <row r="306" spans="1:20" ht="24.95" customHeight="1" x14ac:dyDescent="0.2">
      <c r="A306" s="4">
        <v>276</v>
      </c>
      <c r="B306" s="6" t="s">
        <v>106</v>
      </c>
      <c r="C306" s="3">
        <f t="shared" ref="C306:C312" si="37">D306+E306+F306+G306+H306+I306+K306+L306+M306+N306+O306+P306+Q306+R306+S306+T306</f>
        <v>9198624.1600000001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23">
        <v>0</v>
      </c>
      <c r="K306" s="3">
        <v>0</v>
      </c>
      <c r="L306" s="3">
        <v>0</v>
      </c>
      <c r="M306" s="3">
        <v>0</v>
      </c>
      <c r="N306" s="3">
        <v>8181538</v>
      </c>
      <c r="O306" s="3">
        <v>741766.08</v>
      </c>
      <c r="P306" s="3">
        <v>0</v>
      </c>
      <c r="Q306" s="3">
        <v>180420</v>
      </c>
      <c r="R306" s="3">
        <v>94900.08</v>
      </c>
      <c r="S306" s="3">
        <v>0</v>
      </c>
      <c r="T306" s="3">
        <v>0</v>
      </c>
    </row>
    <row r="307" spans="1:20" ht="24.95" customHeight="1" x14ac:dyDescent="0.2">
      <c r="A307" s="4">
        <v>277</v>
      </c>
      <c r="B307" s="6" t="s">
        <v>107</v>
      </c>
      <c r="C307" s="3">
        <f t="shared" si="37"/>
        <v>6309462.1299999999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23">
        <v>0</v>
      </c>
      <c r="K307" s="3">
        <v>0</v>
      </c>
      <c r="L307" s="3">
        <v>0</v>
      </c>
      <c r="M307" s="3">
        <v>0</v>
      </c>
      <c r="N307" s="3">
        <v>5199879.58</v>
      </c>
      <c r="O307" s="3">
        <v>766297.68</v>
      </c>
      <c r="P307" s="3">
        <v>0</v>
      </c>
      <c r="Q307" s="3">
        <v>259750</v>
      </c>
      <c r="R307" s="3">
        <v>83534.87</v>
      </c>
      <c r="S307" s="3">
        <v>0</v>
      </c>
      <c r="T307" s="3">
        <v>0</v>
      </c>
    </row>
    <row r="308" spans="1:20" ht="24.95" customHeight="1" x14ac:dyDescent="0.2">
      <c r="A308" s="4">
        <v>278</v>
      </c>
      <c r="B308" s="6" t="s">
        <v>108</v>
      </c>
      <c r="C308" s="3">
        <f t="shared" si="37"/>
        <v>2640711.37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23">
        <v>0</v>
      </c>
      <c r="K308" s="3">
        <v>0</v>
      </c>
      <c r="L308" s="3">
        <v>0</v>
      </c>
      <c r="M308" s="3">
        <v>0</v>
      </c>
      <c r="N308" s="3">
        <v>2325753</v>
      </c>
      <c r="O308" s="3">
        <v>169440.48</v>
      </c>
      <c r="P308" s="3">
        <v>0</v>
      </c>
      <c r="Q308" s="3">
        <v>123840</v>
      </c>
      <c r="R308" s="3">
        <v>21677.89</v>
      </c>
      <c r="S308" s="3">
        <v>0</v>
      </c>
      <c r="T308" s="3">
        <v>0</v>
      </c>
    </row>
    <row r="309" spans="1:20" ht="24.95" customHeight="1" x14ac:dyDescent="0.2">
      <c r="A309" s="4">
        <v>279</v>
      </c>
      <c r="B309" s="6" t="s">
        <v>109</v>
      </c>
      <c r="C309" s="3">
        <f t="shared" si="37"/>
        <v>19274964.939999998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23">
        <v>0</v>
      </c>
      <c r="K309" s="3">
        <v>0</v>
      </c>
      <c r="L309" s="3">
        <v>0</v>
      </c>
      <c r="M309" s="3">
        <v>0</v>
      </c>
      <c r="N309" s="3">
        <v>18386793.07</v>
      </c>
      <c r="O309" s="3">
        <v>487528.22</v>
      </c>
      <c r="P309" s="3">
        <v>0</v>
      </c>
      <c r="Q309" s="3">
        <v>294850</v>
      </c>
      <c r="R309" s="3">
        <v>105793.65</v>
      </c>
      <c r="S309" s="3">
        <v>0</v>
      </c>
      <c r="T309" s="3">
        <v>0</v>
      </c>
    </row>
    <row r="310" spans="1:20" ht="24.95" customHeight="1" x14ac:dyDescent="0.2">
      <c r="A310" s="4">
        <v>280</v>
      </c>
      <c r="B310" s="6" t="s">
        <v>110</v>
      </c>
      <c r="C310" s="3">
        <f t="shared" si="37"/>
        <v>19198162.590000004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23">
        <v>0</v>
      </c>
      <c r="K310" s="3">
        <v>0</v>
      </c>
      <c r="L310" s="3">
        <v>0</v>
      </c>
      <c r="M310" s="3">
        <v>0</v>
      </c>
      <c r="N310" s="3">
        <v>18367719.300000001</v>
      </c>
      <c r="O310" s="3">
        <v>443133.1</v>
      </c>
      <c r="P310" s="3">
        <v>0</v>
      </c>
      <c r="Q310" s="3">
        <v>284510</v>
      </c>
      <c r="R310" s="3">
        <v>102800.19</v>
      </c>
      <c r="S310" s="3">
        <v>0</v>
      </c>
      <c r="T310" s="3">
        <v>0</v>
      </c>
    </row>
    <row r="311" spans="1:20" ht="24.95" customHeight="1" x14ac:dyDescent="0.2">
      <c r="A311" s="4">
        <v>281</v>
      </c>
      <c r="B311" s="6" t="s">
        <v>111</v>
      </c>
      <c r="C311" s="3">
        <f t="shared" si="37"/>
        <v>2440844.5099999998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23">
        <v>0</v>
      </c>
      <c r="K311" s="3">
        <v>0</v>
      </c>
      <c r="L311" s="3">
        <v>0</v>
      </c>
      <c r="M311" s="3">
        <v>0</v>
      </c>
      <c r="N311" s="3">
        <v>2139858</v>
      </c>
      <c r="O311" s="3">
        <v>155897.28</v>
      </c>
      <c r="P311" s="3">
        <v>0</v>
      </c>
      <c r="Q311" s="3">
        <v>122590</v>
      </c>
      <c r="R311" s="3">
        <v>22499.23</v>
      </c>
      <c r="S311" s="3">
        <v>0</v>
      </c>
      <c r="T311" s="3">
        <v>0</v>
      </c>
    </row>
    <row r="312" spans="1:20" ht="24.95" customHeight="1" x14ac:dyDescent="0.2">
      <c r="A312" s="4">
        <v>282</v>
      </c>
      <c r="B312" s="6" t="s">
        <v>112</v>
      </c>
      <c r="C312" s="3">
        <f t="shared" si="37"/>
        <v>58205423.739999987</v>
      </c>
      <c r="D312" s="3">
        <v>10911983.24</v>
      </c>
      <c r="E312" s="3">
        <v>1345665.78</v>
      </c>
      <c r="F312" s="3">
        <v>2687741.99</v>
      </c>
      <c r="G312" s="3">
        <v>0</v>
      </c>
      <c r="H312" s="3">
        <v>0</v>
      </c>
      <c r="I312" s="3">
        <v>0</v>
      </c>
      <c r="J312" s="23">
        <v>0</v>
      </c>
      <c r="K312" s="3">
        <v>0</v>
      </c>
      <c r="L312" s="3">
        <v>0</v>
      </c>
      <c r="M312" s="3">
        <v>1859694.89</v>
      </c>
      <c r="N312" s="3">
        <v>36641932.799999997</v>
      </c>
      <c r="O312" s="3">
        <v>3173200.8</v>
      </c>
      <c r="P312" s="3">
        <v>0</v>
      </c>
      <c r="Q312" s="3">
        <v>330403.19</v>
      </c>
      <c r="R312" s="3">
        <v>1254801.0499999998</v>
      </c>
      <c r="S312" s="3">
        <v>0</v>
      </c>
      <c r="T312" s="3">
        <v>0</v>
      </c>
    </row>
    <row r="313" spans="1:20" ht="24.95" customHeight="1" x14ac:dyDescent="0.2"/>
    <row r="314" spans="1:20" ht="24.95" customHeight="1" x14ac:dyDescent="0.2"/>
    <row r="315" spans="1:20" ht="24.95" customHeight="1" x14ac:dyDescent="0.2"/>
    <row r="316" spans="1:20" ht="24.95" customHeight="1" x14ac:dyDescent="0.2"/>
    <row r="317" spans="1:20" ht="24.95" customHeight="1" x14ac:dyDescent="0.2"/>
    <row r="318" spans="1:20" ht="24.95" customHeight="1" x14ac:dyDescent="0.2"/>
    <row r="319" spans="1:20" ht="24.95" customHeight="1" x14ac:dyDescent="0.2"/>
    <row r="320" spans="1:20" ht="24.95" customHeight="1" x14ac:dyDescent="0.2"/>
    <row r="321" ht="24.95" customHeight="1" x14ac:dyDescent="0.2"/>
    <row r="322" ht="24.95" customHeight="1" x14ac:dyDescent="0.2"/>
    <row r="323" ht="24.95" customHeight="1" x14ac:dyDescent="0.2"/>
    <row r="324" ht="24.95" customHeight="1" x14ac:dyDescent="0.2"/>
    <row r="325" ht="24.95" customHeight="1" x14ac:dyDescent="0.2"/>
  </sheetData>
  <autoFilter ref="A9:T312" xr:uid="{00000000-0009-0000-0000-000001000000}"/>
  <mergeCells count="20">
    <mergeCell ref="A2:T2"/>
    <mergeCell ref="A3:T3"/>
    <mergeCell ref="Q6:Q7"/>
    <mergeCell ref="R6:R7"/>
    <mergeCell ref="S6:S7"/>
    <mergeCell ref="T6:T7"/>
    <mergeCell ref="S4:T4"/>
    <mergeCell ref="A5:A8"/>
    <mergeCell ref="B5:B8"/>
    <mergeCell ref="C5:C7"/>
    <mergeCell ref="D5:O5"/>
    <mergeCell ref="D6:I6"/>
    <mergeCell ref="J6:K7"/>
    <mergeCell ref="L6:L7"/>
    <mergeCell ref="M6:M7"/>
    <mergeCell ref="N6:N7"/>
    <mergeCell ref="O6:O7"/>
    <mergeCell ref="P5:T5"/>
    <mergeCell ref="P6:P7"/>
    <mergeCell ref="A10:T10"/>
  </mergeCells>
  <pageMargins left="0.70866141732283472" right="0.70866141732283472" top="0.74803149606299213" bottom="0.74803149606299213" header="0.31496062992125984" footer="0.31496062992125984"/>
  <pageSetup paperSize="9" scale="36" firstPageNumber="27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прил.1</vt:lpstr>
      <vt:lpstr>прил 2</vt:lpstr>
      <vt:lpstr>'прил 2'!Область_печати</vt:lpstr>
      <vt:lpstr>прил.1!Область_печати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Чернышова Лилия Викторовна</dc:creator>
  <cp:lastModifiedBy>Чернышова Лилия Викторовна</cp:lastModifiedBy>
  <cp:lastPrinted>2024-07-18T12:10:12Z</cp:lastPrinted>
  <dcterms:created xsi:type="dcterms:W3CDTF">2022-03-29T08:19:48Z</dcterms:created>
  <dcterms:modified xsi:type="dcterms:W3CDTF">2024-08-08T08:59:47Z</dcterms:modified>
</cp:coreProperties>
</file>