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zaryanova_ne\Downloads\"/>
    </mc:Choice>
  </mc:AlternateContent>
  <xr:revisionPtr revIDLastSave="0" documentId="13_ncr:1_{F886794F-DA83-486C-9E49-3FEB8F68BE43}" xr6:coauthVersionLast="45" xr6:coauthVersionMax="45" xr10:uidLastSave="{00000000-0000-0000-0000-000000000000}"/>
  <bookViews>
    <workbookView xWindow="420" yWindow="930" windowWidth="37920" windowHeight="18330" xr2:uid="{00000000-000D-0000-FFFF-FFFF00000000}"/>
  </bookViews>
  <sheets>
    <sheet name="прил.1" sheetId="1" r:id="rId1"/>
    <sheet name="прил.2" sheetId="2" r:id="rId2"/>
  </sheets>
  <definedNames>
    <definedName name="_xlnm._FilterDatabase" localSheetId="0" hidden="1">прил.1!$A$16:$P$260</definedName>
    <definedName name="_xlnm._FilterDatabase" localSheetId="1" hidden="1">прил.2!$A$9:$T$253</definedName>
    <definedName name="_xlnm.Print_Area" localSheetId="0">прил.1!$A$1:$P$260</definedName>
    <definedName name="_xlnm.Print_Area" localSheetId="1">прил.2!$A$1:$T$253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3" i="2" l="1"/>
  <c r="C252" i="2"/>
  <c r="C251" i="2"/>
  <c r="C250" i="2"/>
  <c r="C249" i="2"/>
  <c r="I256" i="1" s="1"/>
  <c r="C248" i="2"/>
  <c r="C247" i="2"/>
  <c r="T246" i="2"/>
  <c r="S246" i="2"/>
  <c r="R246" i="2"/>
  <c r="Q246" i="2"/>
  <c r="P246" i="2"/>
  <c r="O246" i="2"/>
  <c r="N246" i="2"/>
  <c r="M246" i="2"/>
  <c r="L246" i="2"/>
  <c r="K246" i="2"/>
  <c r="J246" i="2"/>
  <c r="I246" i="2"/>
  <c r="H246" i="2"/>
  <c r="G246" i="2"/>
  <c r="F246" i="2"/>
  <c r="E246" i="2"/>
  <c r="D246" i="2"/>
  <c r="C245" i="2"/>
  <c r="C244" i="2"/>
  <c r="C243" i="2"/>
  <c r="C242" i="2"/>
  <c r="C241" i="2"/>
  <c r="I248" i="1" s="1"/>
  <c r="N248" i="1" s="1"/>
  <c r="C240" i="2"/>
  <c r="C239" i="2"/>
  <c r="C238" i="2"/>
  <c r="C237" i="2"/>
  <c r="C236" i="2"/>
  <c r="I243" i="1" s="1"/>
  <c r="C235" i="2"/>
  <c r="I242" i="1" s="1"/>
  <c r="C234" i="2"/>
  <c r="I241" i="1" s="1"/>
  <c r="M241" i="1" s="1"/>
  <c r="C233" i="2"/>
  <c r="C232" i="2"/>
  <c r="C231" i="2"/>
  <c r="C230" i="2"/>
  <c r="C229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G228" i="2"/>
  <c r="F228" i="2"/>
  <c r="E228" i="2"/>
  <c r="D228" i="2"/>
  <c r="C227" i="2"/>
  <c r="I234" i="1" s="1"/>
  <c r="C226" i="2"/>
  <c r="I233" i="1" s="1"/>
  <c r="T225" i="2"/>
  <c r="S225" i="2"/>
  <c r="R225" i="2"/>
  <c r="Q225" i="2"/>
  <c r="P225" i="2"/>
  <c r="O225" i="2"/>
  <c r="N225" i="2"/>
  <c r="M225" i="2"/>
  <c r="L225" i="2"/>
  <c r="K225" i="2"/>
  <c r="J225" i="2"/>
  <c r="I225" i="2"/>
  <c r="H225" i="2"/>
  <c r="G225" i="2"/>
  <c r="F225" i="2"/>
  <c r="E225" i="2"/>
  <c r="D225" i="2"/>
  <c r="C224" i="2"/>
  <c r="C223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G222" i="2"/>
  <c r="F222" i="2"/>
  <c r="E222" i="2"/>
  <c r="D222" i="2"/>
  <c r="C221" i="2"/>
  <c r="C220" i="2"/>
  <c r="C219" i="2"/>
  <c r="T218" i="2"/>
  <c r="S218" i="2"/>
  <c r="R218" i="2"/>
  <c r="Q218" i="2"/>
  <c r="P218" i="2"/>
  <c r="O218" i="2"/>
  <c r="N218" i="2"/>
  <c r="M218" i="2"/>
  <c r="L218" i="2"/>
  <c r="K218" i="2"/>
  <c r="J218" i="2"/>
  <c r="I218" i="2"/>
  <c r="H218" i="2"/>
  <c r="G218" i="2"/>
  <c r="F218" i="2"/>
  <c r="E218" i="2"/>
  <c r="D218" i="2"/>
  <c r="C217" i="2"/>
  <c r="C216" i="2"/>
  <c r="I223" i="1" s="1"/>
  <c r="C215" i="2"/>
  <c r="C214" i="2"/>
  <c r="I221" i="1" s="1"/>
  <c r="M221" i="1" s="1"/>
  <c r="C213" i="2"/>
  <c r="C212" i="2"/>
  <c r="C211" i="2"/>
  <c r="C210" i="2"/>
  <c r="C209" i="2"/>
  <c r="I216" i="1" s="1"/>
  <c r="N216" i="1" s="1"/>
  <c r="C208" i="2"/>
  <c r="C207" i="2"/>
  <c r="C206" i="2"/>
  <c r="C205" i="2"/>
  <c r="C204" i="2"/>
  <c r="C203" i="2"/>
  <c r="C202" i="2"/>
  <c r="I209" i="1" s="1"/>
  <c r="M209" i="1" s="1"/>
  <c r="C201" i="2"/>
  <c r="C200" i="2"/>
  <c r="C199" i="2"/>
  <c r="C198" i="2"/>
  <c r="C197" i="2"/>
  <c r="I204" i="1" s="1"/>
  <c r="N204" i="1" s="1"/>
  <c r="C196" i="2"/>
  <c r="C195" i="2"/>
  <c r="C194" i="2"/>
  <c r="C193" i="2"/>
  <c r="C192" i="2"/>
  <c r="I199" i="1" s="1"/>
  <c r="C191" i="2"/>
  <c r="C190" i="2"/>
  <c r="I197" i="1" s="1"/>
  <c r="M197" i="1" s="1"/>
  <c r="C189" i="2"/>
  <c r="C188" i="2"/>
  <c r="C187" i="2"/>
  <c r="C186" i="2"/>
  <c r="C185" i="2"/>
  <c r="I192" i="1" s="1"/>
  <c r="C184" i="2"/>
  <c r="C183" i="2"/>
  <c r="C182" i="2"/>
  <c r="C181" i="2"/>
  <c r="C180" i="2"/>
  <c r="C179" i="2"/>
  <c r="C178" i="2"/>
  <c r="I185" i="1" s="1"/>
  <c r="M185" i="1" s="1"/>
  <c r="C177" i="2"/>
  <c r="C176" i="2"/>
  <c r="C175" i="2"/>
  <c r="C174" i="2"/>
  <c r="C173" i="2"/>
  <c r="I180" i="1" s="1"/>
  <c r="N180" i="1" s="1"/>
  <c r="C172" i="2"/>
  <c r="C171" i="2"/>
  <c r="C170" i="2"/>
  <c r="C169" i="2"/>
  <c r="C168" i="2"/>
  <c r="C167" i="2"/>
  <c r="C166" i="2"/>
  <c r="I173" i="1" s="1"/>
  <c r="M173" i="1" s="1"/>
  <c r="C165" i="2"/>
  <c r="C164" i="2"/>
  <c r="C163" i="2"/>
  <c r="C162" i="2"/>
  <c r="C161" i="2"/>
  <c r="I168" i="1" s="1"/>
  <c r="N168" i="1" s="1"/>
  <c r="C160" i="2"/>
  <c r="C159" i="2"/>
  <c r="C158" i="2"/>
  <c r="C157" i="2"/>
  <c r="C156" i="2"/>
  <c r="I163" i="1" s="1"/>
  <c r="C155" i="2"/>
  <c r="C154" i="2"/>
  <c r="I161" i="1" s="1"/>
  <c r="N161" i="1" s="1"/>
  <c r="C153" i="2"/>
  <c r="C152" i="2"/>
  <c r="C151" i="2"/>
  <c r="C150" i="2"/>
  <c r="C149" i="2"/>
  <c r="I156" i="1" s="1"/>
  <c r="C148" i="2"/>
  <c r="C147" i="2"/>
  <c r="C146" i="2"/>
  <c r="C145" i="2"/>
  <c r="C144" i="2"/>
  <c r="I151" i="1" s="1"/>
  <c r="C143" i="2"/>
  <c r="C142" i="2"/>
  <c r="I149" i="1" s="1"/>
  <c r="M149" i="1" s="1"/>
  <c r="C141" i="2"/>
  <c r="C140" i="2"/>
  <c r="C139" i="2"/>
  <c r="C138" i="2"/>
  <c r="C137" i="2"/>
  <c r="I144" i="1" s="1"/>
  <c r="N144" i="1" s="1"/>
  <c r="C136" i="2"/>
  <c r="C135" i="2"/>
  <c r="C134" i="2"/>
  <c r="C133" i="2"/>
  <c r="C132" i="2"/>
  <c r="I139" i="1" s="1"/>
  <c r="C131" i="2"/>
  <c r="C130" i="2"/>
  <c r="I137" i="1" s="1"/>
  <c r="N137" i="1" s="1"/>
  <c r="C129" i="2"/>
  <c r="C128" i="2"/>
  <c r="C127" i="2"/>
  <c r="C126" i="2"/>
  <c r="C125" i="2"/>
  <c r="I132" i="1" s="1"/>
  <c r="C124" i="2"/>
  <c r="C123" i="2"/>
  <c r="C122" i="2"/>
  <c r="C121" i="2"/>
  <c r="C120" i="2"/>
  <c r="I127" i="1" s="1"/>
  <c r="C119" i="2"/>
  <c r="C118" i="2"/>
  <c r="I125" i="1" s="1"/>
  <c r="M125" i="1" s="1"/>
  <c r="C117" i="2"/>
  <c r="C116" i="2"/>
  <c r="C115" i="2"/>
  <c r="C114" i="2"/>
  <c r="C113" i="2"/>
  <c r="I120" i="1" s="1"/>
  <c r="N120" i="1" s="1"/>
  <c r="C112" i="2"/>
  <c r="C111" i="2"/>
  <c r="C110" i="2"/>
  <c r="C109" i="2"/>
  <c r="C108" i="2"/>
  <c r="I115" i="1" s="1"/>
  <c r="C107" i="2"/>
  <c r="C106" i="2"/>
  <c r="I113" i="1" s="1"/>
  <c r="M113" i="1" s="1"/>
  <c r="C105" i="2"/>
  <c r="C104" i="2"/>
  <c r="C103" i="2"/>
  <c r="C102" i="2"/>
  <c r="C101" i="2"/>
  <c r="I108" i="1" s="1"/>
  <c r="C100" i="2"/>
  <c r="C99" i="2"/>
  <c r="C98" i="2"/>
  <c r="C97" i="2"/>
  <c r="C96" i="2"/>
  <c r="I103" i="1" s="1"/>
  <c r="C95" i="2"/>
  <c r="C94" i="2"/>
  <c r="I101" i="1" s="1"/>
  <c r="M101" i="1" s="1"/>
  <c r="C93" i="2"/>
  <c r="C92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0" i="2"/>
  <c r="C89" i="2"/>
  <c r="C88" i="2"/>
  <c r="I95" i="1" s="1"/>
  <c r="N95" i="1" s="1"/>
  <c r="C87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5" i="2"/>
  <c r="I92" i="1" s="1"/>
  <c r="C84" i="2"/>
  <c r="C83" i="2"/>
  <c r="C82" i="2"/>
  <c r="C81" i="2"/>
  <c r="C80" i="2"/>
  <c r="I87" i="1" s="1"/>
  <c r="N87" i="1" s="1"/>
  <c r="C79" i="2"/>
  <c r="C78" i="2"/>
  <c r="I85" i="1" s="1"/>
  <c r="N85" i="1" s="1"/>
  <c r="C77" i="2"/>
  <c r="C76" i="2"/>
  <c r="C75" i="2"/>
  <c r="C74" i="2"/>
  <c r="C73" i="2"/>
  <c r="I80" i="1" s="1"/>
  <c r="C72" i="2"/>
  <c r="C71" i="2"/>
  <c r="C70" i="2"/>
  <c r="C69" i="2"/>
  <c r="C68" i="2"/>
  <c r="I75" i="1" s="1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6" i="2"/>
  <c r="C65" i="2" s="1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4" i="2"/>
  <c r="I71" i="1" s="1"/>
  <c r="N71" i="1" s="1"/>
  <c r="C63" i="2"/>
  <c r="C62" i="2"/>
  <c r="I69" i="1" s="1"/>
  <c r="M69" i="1" s="1"/>
  <c r="C61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59" i="2"/>
  <c r="C58" i="2"/>
  <c r="C57" i="2"/>
  <c r="C56" i="2" s="1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5" i="2"/>
  <c r="C54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2" i="2"/>
  <c r="I59" i="1" s="1"/>
  <c r="N59" i="1" s="1"/>
  <c r="C51" i="2"/>
  <c r="C50" i="2"/>
  <c r="I57" i="1" s="1"/>
  <c r="N57" i="1" s="1"/>
  <c r="C49" i="2"/>
  <c r="C48" i="2"/>
  <c r="C47" i="2"/>
  <c r="C46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4" i="2"/>
  <c r="C43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1" i="2"/>
  <c r="C40" i="2" s="1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39" i="2"/>
  <c r="C38" i="2"/>
  <c r="I45" i="1" s="1"/>
  <c r="N45" i="1" s="1"/>
  <c r="C37" i="2"/>
  <c r="C36" i="2"/>
  <c r="C35" i="2"/>
  <c r="C34" i="2"/>
  <c r="C33" i="2"/>
  <c r="C32" i="2"/>
  <c r="C31" i="2"/>
  <c r="C30" i="2"/>
  <c r="C29" i="2"/>
  <c r="C28" i="2"/>
  <c r="I35" i="1" s="1"/>
  <c r="N35" i="1" s="1"/>
  <c r="C27" i="2"/>
  <c r="C26" i="2"/>
  <c r="I33" i="1" s="1"/>
  <c r="N33" i="1" s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4" i="2"/>
  <c r="C23" i="2"/>
  <c r="C22" i="2"/>
  <c r="C21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19" i="2"/>
  <c r="C18" i="2"/>
  <c r="I25" i="1" s="1"/>
  <c r="C17" i="2"/>
  <c r="C16" i="2"/>
  <c r="C15" i="2"/>
  <c r="C14" i="2"/>
  <c r="C13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I260" i="1"/>
  <c r="M260" i="1" s="1"/>
  <c r="I259" i="1"/>
  <c r="M259" i="1" s="1"/>
  <c r="I258" i="1"/>
  <c r="N258" i="1" s="1"/>
  <c r="I257" i="1"/>
  <c r="I255" i="1"/>
  <c r="M255" i="1" s="1"/>
  <c r="I254" i="1"/>
  <c r="L253" i="1"/>
  <c r="K253" i="1"/>
  <c r="J253" i="1"/>
  <c r="H253" i="1"/>
  <c r="G253" i="1"/>
  <c r="F253" i="1"/>
  <c r="I252" i="1"/>
  <c r="N252" i="1" s="1"/>
  <c r="I251" i="1"/>
  <c r="I250" i="1"/>
  <c r="M250" i="1" s="1"/>
  <c r="I249" i="1"/>
  <c r="M249" i="1" s="1"/>
  <c r="I247" i="1"/>
  <c r="I246" i="1"/>
  <c r="M246" i="1" s="1"/>
  <c r="I245" i="1"/>
  <c r="M245" i="1" s="1"/>
  <c r="I244" i="1"/>
  <c r="M244" i="1" s="1"/>
  <c r="I240" i="1"/>
  <c r="N240" i="1" s="1"/>
  <c r="I239" i="1"/>
  <c r="I238" i="1"/>
  <c r="M238" i="1" s="1"/>
  <c r="I237" i="1"/>
  <c r="I236" i="1"/>
  <c r="M236" i="1" s="1"/>
  <c r="L235" i="1"/>
  <c r="K235" i="1"/>
  <c r="J235" i="1"/>
  <c r="H235" i="1"/>
  <c r="G235" i="1"/>
  <c r="F235" i="1"/>
  <c r="L232" i="1"/>
  <c r="K232" i="1"/>
  <c r="J232" i="1"/>
  <c r="H232" i="1"/>
  <c r="G232" i="1"/>
  <c r="F232" i="1"/>
  <c r="I231" i="1"/>
  <c r="I230" i="1"/>
  <c r="L229" i="1"/>
  <c r="K229" i="1"/>
  <c r="J229" i="1"/>
  <c r="H229" i="1"/>
  <c r="G229" i="1"/>
  <c r="F229" i="1"/>
  <c r="I228" i="1"/>
  <c r="N228" i="1" s="1"/>
  <c r="I227" i="1"/>
  <c r="I226" i="1"/>
  <c r="M226" i="1" s="1"/>
  <c r="L225" i="1"/>
  <c r="K225" i="1"/>
  <c r="J225" i="1"/>
  <c r="H225" i="1"/>
  <c r="G225" i="1"/>
  <c r="F225" i="1"/>
  <c r="I224" i="1"/>
  <c r="M224" i="1" s="1"/>
  <c r="I222" i="1"/>
  <c r="N222" i="1" s="1"/>
  <c r="I220" i="1"/>
  <c r="N220" i="1" s="1"/>
  <c r="I219" i="1"/>
  <c r="I218" i="1"/>
  <c r="N218" i="1" s="1"/>
  <c r="I217" i="1"/>
  <c r="M217" i="1" s="1"/>
  <c r="I215" i="1"/>
  <c r="I214" i="1"/>
  <c r="N214" i="1" s="1"/>
  <c r="I213" i="1"/>
  <c r="M213" i="1" s="1"/>
  <c r="I212" i="1"/>
  <c r="N212" i="1" s="1"/>
  <c r="I211" i="1"/>
  <c r="I210" i="1"/>
  <c r="N210" i="1" s="1"/>
  <c r="I208" i="1"/>
  <c r="N208" i="1" s="1"/>
  <c r="I207" i="1"/>
  <c r="I206" i="1"/>
  <c r="N206" i="1" s="1"/>
  <c r="I205" i="1"/>
  <c r="M205" i="1" s="1"/>
  <c r="I203" i="1"/>
  <c r="I202" i="1"/>
  <c r="M202" i="1" s="1"/>
  <c r="I201" i="1"/>
  <c r="M201" i="1" s="1"/>
  <c r="I200" i="1"/>
  <c r="N200" i="1" s="1"/>
  <c r="I198" i="1"/>
  <c r="N198" i="1" s="1"/>
  <c r="I196" i="1"/>
  <c r="N196" i="1" s="1"/>
  <c r="I195" i="1"/>
  <c r="I194" i="1"/>
  <c r="M194" i="1" s="1"/>
  <c r="I193" i="1"/>
  <c r="M193" i="1" s="1"/>
  <c r="I191" i="1"/>
  <c r="I190" i="1"/>
  <c r="N190" i="1" s="1"/>
  <c r="I189" i="1"/>
  <c r="M189" i="1" s="1"/>
  <c r="I188" i="1"/>
  <c r="N188" i="1" s="1"/>
  <c r="I187" i="1"/>
  <c r="I186" i="1"/>
  <c r="N186" i="1" s="1"/>
  <c r="I184" i="1"/>
  <c r="N184" i="1" s="1"/>
  <c r="I183" i="1"/>
  <c r="I182" i="1"/>
  <c r="M182" i="1" s="1"/>
  <c r="I181" i="1"/>
  <c r="M181" i="1" s="1"/>
  <c r="I179" i="1"/>
  <c r="I178" i="1"/>
  <c r="N178" i="1" s="1"/>
  <c r="I177" i="1"/>
  <c r="M177" i="1" s="1"/>
  <c r="I176" i="1"/>
  <c r="N176" i="1" s="1"/>
  <c r="I175" i="1"/>
  <c r="I174" i="1"/>
  <c r="N174" i="1" s="1"/>
  <c r="I172" i="1"/>
  <c r="N172" i="1" s="1"/>
  <c r="I171" i="1"/>
  <c r="I170" i="1"/>
  <c r="M170" i="1" s="1"/>
  <c r="I169" i="1"/>
  <c r="M169" i="1" s="1"/>
  <c r="I167" i="1"/>
  <c r="I166" i="1"/>
  <c r="N166" i="1" s="1"/>
  <c r="I165" i="1"/>
  <c r="N165" i="1" s="1"/>
  <c r="I164" i="1"/>
  <c r="N164" i="1" s="1"/>
  <c r="I162" i="1"/>
  <c r="M162" i="1" s="1"/>
  <c r="I160" i="1"/>
  <c r="N160" i="1" s="1"/>
  <c r="I159" i="1"/>
  <c r="I158" i="1"/>
  <c r="M158" i="1" s="1"/>
  <c r="I157" i="1"/>
  <c r="N157" i="1" s="1"/>
  <c r="I155" i="1"/>
  <c r="I154" i="1"/>
  <c r="N154" i="1" s="1"/>
  <c r="I153" i="1"/>
  <c r="N153" i="1" s="1"/>
  <c r="I152" i="1"/>
  <c r="M152" i="1" s="1"/>
  <c r="I150" i="1"/>
  <c r="N150" i="1" s="1"/>
  <c r="I148" i="1"/>
  <c r="N148" i="1" s="1"/>
  <c r="I147" i="1"/>
  <c r="I146" i="1"/>
  <c r="N146" i="1" s="1"/>
  <c r="I145" i="1"/>
  <c r="N145" i="1" s="1"/>
  <c r="I143" i="1"/>
  <c r="I142" i="1"/>
  <c r="N142" i="1" s="1"/>
  <c r="I141" i="1"/>
  <c r="N141" i="1" s="1"/>
  <c r="I140" i="1"/>
  <c r="N140" i="1" s="1"/>
  <c r="I138" i="1"/>
  <c r="N138" i="1" s="1"/>
  <c r="I136" i="1"/>
  <c r="N136" i="1" s="1"/>
  <c r="I135" i="1"/>
  <c r="I134" i="1"/>
  <c r="N134" i="1" s="1"/>
  <c r="I133" i="1"/>
  <c r="N133" i="1" s="1"/>
  <c r="I131" i="1"/>
  <c r="I130" i="1"/>
  <c r="N130" i="1" s="1"/>
  <c r="I129" i="1"/>
  <c r="N129" i="1" s="1"/>
  <c r="I128" i="1"/>
  <c r="M128" i="1" s="1"/>
  <c r="I126" i="1"/>
  <c r="N126" i="1" s="1"/>
  <c r="I124" i="1"/>
  <c r="N124" i="1" s="1"/>
  <c r="I123" i="1"/>
  <c r="I122" i="1"/>
  <c r="N122" i="1" s="1"/>
  <c r="I121" i="1"/>
  <c r="N121" i="1" s="1"/>
  <c r="I119" i="1"/>
  <c r="I118" i="1"/>
  <c r="M118" i="1" s="1"/>
  <c r="I117" i="1"/>
  <c r="N117" i="1" s="1"/>
  <c r="I116" i="1"/>
  <c r="N116" i="1" s="1"/>
  <c r="I114" i="1"/>
  <c r="M114" i="1" s="1"/>
  <c r="I112" i="1"/>
  <c r="N112" i="1" s="1"/>
  <c r="I111" i="1"/>
  <c r="I110" i="1"/>
  <c r="N110" i="1" s="1"/>
  <c r="I109" i="1"/>
  <c r="N109" i="1" s="1"/>
  <c r="I107" i="1"/>
  <c r="I106" i="1"/>
  <c r="N106" i="1" s="1"/>
  <c r="I105" i="1"/>
  <c r="N105" i="1" s="1"/>
  <c r="I104" i="1"/>
  <c r="M104" i="1" s="1"/>
  <c r="I102" i="1"/>
  <c r="N102" i="1" s="1"/>
  <c r="I100" i="1"/>
  <c r="N100" i="1" s="1"/>
  <c r="I99" i="1"/>
  <c r="L98" i="1"/>
  <c r="K98" i="1"/>
  <c r="J98" i="1"/>
  <c r="H98" i="1"/>
  <c r="G98" i="1"/>
  <c r="F98" i="1"/>
  <c r="I97" i="1"/>
  <c r="I96" i="1"/>
  <c r="I94" i="1"/>
  <c r="N94" i="1" s="1"/>
  <c r="L93" i="1"/>
  <c r="K93" i="1"/>
  <c r="J93" i="1"/>
  <c r="H93" i="1"/>
  <c r="G93" i="1"/>
  <c r="F93" i="1"/>
  <c r="I91" i="1"/>
  <c r="N91" i="1" s="1"/>
  <c r="I90" i="1"/>
  <c r="N90" i="1" s="1"/>
  <c r="I89" i="1"/>
  <c r="M89" i="1" s="1"/>
  <c r="I88" i="1"/>
  <c r="N88" i="1" s="1"/>
  <c r="I86" i="1"/>
  <c r="N86" i="1" s="1"/>
  <c r="I84" i="1"/>
  <c r="N84" i="1" s="1"/>
  <c r="I83" i="1"/>
  <c r="N83" i="1" s="1"/>
  <c r="I82" i="1"/>
  <c r="N82" i="1" s="1"/>
  <c r="I81" i="1"/>
  <c r="M81" i="1" s="1"/>
  <c r="I79" i="1"/>
  <c r="N79" i="1" s="1"/>
  <c r="I78" i="1"/>
  <c r="N78" i="1" s="1"/>
  <c r="I77" i="1"/>
  <c r="N77" i="1" s="1"/>
  <c r="I76" i="1"/>
  <c r="N76" i="1" s="1"/>
  <c r="L74" i="1"/>
  <c r="K74" i="1"/>
  <c r="J74" i="1"/>
  <c r="H74" i="1"/>
  <c r="G74" i="1"/>
  <c r="F74" i="1"/>
  <c r="I73" i="1"/>
  <c r="I72" i="1" s="1"/>
  <c r="L72" i="1"/>
  <c r="K72" i="1"/>
  <c r="J72" i="1"/>
  <c r="H72" i="1"/>
  <c r="G72" i="1"/>
  <c r="F72" i="1"/>
  <c r="I70" i="1"/>
  <c r="N70" i="1" s="1"/>
  <c r="I68" i="1"/>
  <c r="N68" i="1" s="1"/>
  <c r="L67" i="1"/>
  <c r="K67" i="1"/>
  <c r="J67" i="1"/>
  <c r="H67" i="1"/>
  <c r="G67" i="1"/>
  <c r="F67" i="1"/>
  <c r="I66" i="1"/>
  <c r="N66" i="1" s="1"/>
  <c r="I65" i="1"/>
  <c r="N65" i="1" s="1"/>
  <c r="L63" i="1"/>
  <c r="K63" i="1"/>
  <c r="J63" i="1"/>
  <c r="H63" i="1"/>
  <c r="G63" i="1"/>
  <c r="F63" i="1"/>
  <c r="I62" i="1"/>
  <c r="I61" i="1"/>
  <c r="N61" i="1" s="1"/>
  <c r="L60" i="1"/>
  <c r="K60" i="1"/>
  <c r="J60" i="1"/>
  <c r="H60" i="1"/>
  <c r="G60" i="1"/>
  <c r="F60" i="1"/>
  <c r="I58" i="1"/>
  <c r="N58" i="1" s="1"/>
  <c r="I56" i="1"/>
  <c r="N56" i="1" s="1"/>
  <c r="I55" i="1"/>
  <c r="N55" i="1" s="1"/>
  <c r="I54" i="1"/>
  <c r="N54" i="1" s="1"/>
  <c r="I53" i="1"/>
  <c r="L52" i="1"/>
  <c r="K52" i="1"/>
  <c r="J52" i="1"/>
  <c r="H52" i="1"/>
  <c r="G52" i="1"/>
  <c r="F52" i="1"/>
  <c r="I51" i="1"/>
  <c r="N51" i="1" s="1"/>
  <c r="I50" i="1"/>
  <c r="L49" i="1"/>
  <c r="K49" i="1"/>
  <c r="J49" i="1"/>
  <c r="H49" i="1"/>
  <c r="G49" i="1"/>
  <c r="F49" i="1"/>
  <c r="L47" i="1"/>
  <c r="K47" i="1"/>
  <c r="J47" i="1"/>
  <c r="H47" i="1"/>
  <c r="G47" i="1"/>
  <c r="F47" i="1"/>
  <c r="I46" i="1"/>
  <c r="N46" i="1" s="1"/>
  <c r="I44" i="1"/>
  <c r="N44" i="1" s="1"/>
  <c r="I43" i="1"/>
  <c r="N43" i="1" s="1"/>
  <c r="I42" i="1"/>
  <c r="N42" i="1" s="1"/>
  <c r="I41" i="1"/>
  <c r="N41" i="1" s="1"/>
  <c r="I40" i="1"/>
  <c r="N40" i="1" s="1"/>
  <c r="I39" i="1"/>
  <c r="N39" i="1" s="1"/>
  <c r="I38" i="1"/>
  <c r="N38" i="1" s="1"/>
  <c r="I37" i="1"/>
  <c r="N37" i="1" s="1"/>
  <c r="I36" i="1"/>
  <c r="N36" i="1" s="1"/>
  <c r="I34" i="1"/>
  <c r="L32" i="1"/>
  <c r="K32" i="1"/>
  <c r="J32" i="1"/>
  <c r="H32" i="1"/>
  <c r="G32" i="1"/>
  <c r="F32" i="1"/>
  <c r="I31" i="1"/>
  <c r="M31" i="1" s="1"/>
  <c r="I30" i="1"/>
  <c r="N30" i="1" s="1"/>
  <c r="I29" i="1"/>
  <c r="N29" i="1" s="1"/>
  <c r="I28" i="1"/>
  <c r="L27" i="1"/>
  <c r="K27" i="1"/>
  <c r="J27" i="1"/>
  <c r="H27" i="1"/>
  <c r="G27" i="1"/>
  <c r="F27" i="1"/>
  <c r="I26" i="1"/>
  <c r="N26" i="1" s="1"/>
  <c r="I24" i="1"/>
  <c r="N24" i="1" s="1"/>
  <c r="I23" i="1"/>
  <c r="N23" i="1" s="1"/>
  <c r="I22" i="1"/>
  <c r="I21" i="1"/>
  <c r="M21" i="1" s="1"/>
  <c r="I20" i="1"/>
  <c r="N20" i="1" s="1"/>
  <c r="L19" i="1"/>
  <c r="K19" i="1"/>
  <c r="J19" i="1"/>
  <c r="H19" i="1"/>
  <c r="G19" i="1"/>
  <c r="F19" i="1"/>
  <c r="C53" i="2" l="1"/>
  <c r="C42" i="2"/>
  <c r="M30" i="1"/>
  <c r="C222" i="2"/>
  <c r="N181" i="1"/>
  <c r="N118" i="1"/>
  <c r="M76" i="1"/>
  <c r="M154" i="1"/>
  <c r="I49" i="1"/>
  <c r="N221" i="1"/>
  <c r="N162" i="1"/>
  <c r="N182" i="1"/>
  <c r="M206" i="1"/>
  <c r="M228" i="1"/>
  <c r="N89" i="1"/>
  <c r="M45" i="1"/>
  <c r="M117" i="1"/>
  <c r="M240" i="1"/>
  <c r="M166" i="1"/>
  <c r="N202" i="1"/>
  <c r="M20" i="1"/>
  <c r="I27" i="1"/>
  <c r="M66" i="1"/>
  <c r="M94" i="1"/>
  <c r="M110" i="1"/>
  <c r="M176" i="1"/>
  <c r="M55" i="1"/>
  <c r="N245" i="1"/>
  <c r="N31" i="1"/>
  <c r="M222" i="1"/>
  <c r="N149" i="1"/>
  <c r="N69" i="1"/>
  <c r="M106" i="1"/>
  <c r="M126" i="1"/>
  <c r="M150" i="1"/>
  <c r="M214" i="1"/>
  <c r="N259" i="1"/>
  <c r="N80" i="1"/>
  <c r="M80" i="1"/>
  <c r="M192" i="1"/>
  <c r="N192" i="1"/>
  <c r="N25" i="1"/>
  <c r="M25" i="1"/>
  <c r="N92" i="1"/>
  <c r="M92" i="1"/>
  <c r="N108" i="1"/>
  <c r="M108" i="1"/>
  <c r="N132" i="1"/>
  <c r="M132" i="1"/>
  <c r="M156" i="1"/>
  <c r="N156" i="1"/>
  <c r="N185" i="1"/>
  <c r="I48" i="1"/>
  <c r="I47" i="1" s="1"/>
  <c r="N47" i="1" s="1"/>
  <c r="M145" i="1"/>
  <c r="N169" i="1"/>
  <c r="M186" i="1"/>
  <c r="N201" i="1"/>
  <c r="M208" i="1"/>
  <c r="N224" i="1"/>
  <c r="M68" i="1"/>
  <c r="M105" i="1"/>
  <c r="M153" i="1"/>
  <c r="N194" i="1"/>
  <c r="M218" i="1"/>
  <c r="M129" i="1"/>
  <c r="M138" i="1"/>
  <c r="M36" i="1"/>
  <c r="M148" i="1"/>
  <c r="M164" i="1"/>
  <c r="M196" i="1"/>
  <c r="N241" i="1"/>
  <c r="M252" i="1"/>
  <c r="C86" i="2"/>
  <c r="M95" i="1"/>
  <c r="M100" i="1"/>
  <c r="N114" i="1"/>
  <c r="M190" i="1"/>
  <c r="M212" i="1"/>
  <c r="M61" i="1"/>
  <c r="M141" i="1"/>
  <c r="M198" i="1"/>
  <c r="I60" i="1"/>
  <c r="M85" i="1"/>
  <c r="N101" i="1"/>
  <c r="M140" i="1"/>
  <c r="M237" i="1"/>
  <c r="N237" i="1"/>
  <c r="M37" i="1"/>
  <c r="M116" i="1"/>
  <c r="M146" i="1"/>
  <c r="N170" i="1"/>
  <c r="N217" i="1"/>
  <c r="M227" i="1"/>
  <c r="M225" i="1" s="1"/>
  <c r="N227" i="1"/>
  <c r="M102" i="1"/>
  <c r="M210" i="1"/>
  <c r="I19" i="1"/>
  <c r="N19" i="1" s="1"/>
  <c r="M59" i="1"/>
  <c r="I67" i="1"/>
  <c r="N67" i="1" s="1"/>
  <c r="I74" i="1"/>
  <c r="N74" i="1" s="1"/>
  <c r="N81" i="1"/>
  <c r="M122" i="1"/>
  <c r="M134" i="1"/>
  <c r="N158" i="1"/>
  <c r="M165" i="1"/>
  <c r="M178" i="1"/>
  <c r="I52" i="1"/>
  <c r="N52" i="1" s="1"/>
  <c r="M256" i="1"/>
  <c r="N256" i="1"/>
  <c r="M44" i="1"/>
  <c r="M88" i="1"/>
  <c r="N234" i="1"/>
  <c r="M234" i="1"/>
  <c r="M242" i="1"/>
  <c r="N242" i="1"/>
  <c r="M58" i="1"/>
  <c r="M33" i="1"/>
  <c r="M40" i="1"/>
  <c r="M77" i="1"/>
  <c r="M84" i="1"/>
  <c r="M124" i="1"/>
  <c r="M130" i="1"/>
  <c r="M142" i="1"/>
  <c r="M174" i="1"/>
  <c r="M180" i="1"/>
  <c r="N213" i="1"/>
  <c r="J11" i="2"/>
  <c r="N21" i="1"/>
  <c r="M24" i="1"/>
  <c r="M54" i="1"/>
  <c r="I32" i="1"/>
  <c r="N32" i="1" s="1"/>
  <c r="M41" i="1"/>
  <c r="N230" i="1"/>
  <c r="M230" i="1"/>
  <c r="I98" i="1"/>
  <c r="N98" i="1" s="1"/>
  <c r="I93" i="1"/>
  <c r="N93" i="1" s="1"/>
  <c r="N125" i="1"/>
  <c r="I225" i="1"/>
  <c r="M121" i="1"/>
  <c r="N197" i="1"/>
  <c r="F11" i="2"/>
  <c r="R11" i="2"/>
  <c r="Q11" i="2"/>
  <c r="M11" i="2"/>
  <c r="N11" i="2"/>
  <c r="N238" i="1"/>
  <c r="N246" i="1"/>
  <c r="C246" i="2"/>
  <c r="D11" i="2"/>
  <c r="M248" i="1"/>
  <c r="N260" i="1"/>
  <c r="C45" i="2"/>
  <c r="C218" i="2"/>
  <c r="C60" i="2"/>
  <c r="C91" i="2"/>
  <c r="N249" i="1"/>
  <c r="I253" i="1"/>
  <c r="N253" i="1" s="1"/>
  <c r="C20" i="2"/>
  <c r="N250" i="1"/>
  <c r="N255" i="1"/>
  <c r="C12" i="2"/>
  <c r="C225" i="2"/>
  <c r="N225" i="1"/>
  <c r="N60" i="1"/>
  <c r="N49" i="1"/>
  <c r="N72" i="1"/>
  <c r="G18" i="1"/>
  <c r="N27" i="1"/>
  <c r="H18" i="1"/>
  <c r="J18" i="1"/>
  <c r="L18" i="1"/>
  <c r="K18" i="1"/>
  <c r="F18" i="1"/>
  <c r="N127" i="1"/>
  <c r="M127" i="1"/>
  <c r="M137" i="1"/>
  <c r="M161" i="1"/>
  <c r="N113" i="1"/>
  <c r="M22" i="1"/>
  <c r="M26" i="1"/>
  <c r="M28" i="1"/>
  <c r="M34" i="1"/>
  <c r="M38" i="1"/>
  <c r="M42" i="1"/>
  <c r="M46" i="1"/>
  <c r="M50" i="1"/>
  <c r="M56" i="1"/>
  <c r="M62" i="1"/>
  <c r="M70" i="1"/>
  <c r="M78" i="1"/>
  <c r="M82" i="1"/>
  <c r="M86" i="1"/>
  <c r="M90" i="1"/>
  <c r="N96" i="1"/>
  <c r="N104" i="1"/>
  <c r="M109" i="1"/>
  <c r="N128" i="1"/>
  <c r="M133" i="1"/>
  <c r="N152" i="1"/>
  <c r="M157" i="1"/>
  <c r="M172" i="1"/>
  <c r="N177" i="1"/>
  <c r="M188" i="1"/>
  <c r="N193" i="1"/>
  <c r="M204" i="1"/>
  <c r="N209" i="1"/>
  <c r="M220" i="1"/>
  <c r="N231" i="1"/>
  <c r="M231" i="1"/>
  <c r="N239" i="1"/>
  <c r="M239" i="1"/>
  <c r="N251" i="1"/>
  <c r="M251" i="1"/>
  <c r="N254" i="1"/>
  <c r="N103" i="1"/>
  <c r="M103" i="1"/>
  <c r="N50" i="1"/>
  <c r="N62" i="1"/>
  <c r="N97" i="1"/>
  <c r="M97" i="1"/>
  <c r="N119" i="1"/>
  <c r="M119" i="1"/>
  <c r="N143" i="1"/>
  <c r="M143" i="1"/>
  <c r="N167" i="1"/>
  <c r="M167" i="1"/>
  <c r="N183" i="1"/>
  <c r="M183" i="1"/>
  <c r="N199" i="1"/>
  <c r="M199" i="1"/>
  <c r="N215" i="1"/>
  <c r="M215" i="1"/>
  <c r="N123" i="1"/>
  <c r="M123" i="1"/>
  <c r="N28" i="1"/>
  <c r="N151" i="1"/>
  <c r="M151" i="1"/>
  <c r="N203" i="1"/>
  <c r="M203" i="1"/>
  <c r="M96" i="1"/>
  <c r="N22" i="1"/>
  <c r="M23" i="1"/>
  <c r="M29" i="1"/>
  <c r="M35" i="1"/>
  <c r="M39" i="1"/>
  <c r="M43" i="1"/>
  <c r="M51" i="1"/>
  <c r="M53" i="1"/>
  <c r="M57" i="1"/>
  <c r="M65" i="1"/>
  <c r="M71" i="1"/>
  <c r="M73" i="1"/>
  <c r="M72" i="1" s="1"/>
  <c r="M75" i="1"/>
  <c r="M79" i="1"/>
  <c r="M83" i="1"/>
  <c r="M87" i="1"/>
  <c r="M91" i="1"/>
  <c r="N115" i="1"/>
  <c r="M115" i="1"/>
  <c r="M120" i="1"/>
  <c r="N139" i="1"/>
  <c r="M139" i="1"/>
  <c r="M144" i="1"/>
  <c r="N163" i="1"/>
  <c r="M163" i="1"/>
  <c r="M168" i="1"/>
  <c r="N173" i="1"/>
  <c r="M184" i="1"/>
  <c r="N189" i="1"/>
  <c r="M200" i="1"/>
  <c r="N205" i="1"/>
  <c r="M216" i="1"/>
  <c r="N147" i="1"/>
  <c r="M147" i="1"/>
  <c r="N244" i="1"/>
  <c r="N34" i="1"/>
  <c r="N53" i="1"/>
  <c r="N73" i="1"/>
  <c r="N75" i="1"/>
  <c r="N179" i="1"/>
  <c r="M179" i="1"/>
  <c r="N195" i="1"/>
  <c r="M195" i="1"/>
  <c r="N211" i="1"/>
  <c r="M211" i="1"/>
  <c r="I229" i="1"/>
  <c r="N229" i="1" s="1"/>
  <c r="N247" i="1"/>
  <c r="M247" i="1"/>
  <c r="N187" i="1"/>
  <c r="M187" i="1"/>
  <c r="N111" i="1"/>
  <c r="M111" i="1"/>
  <c r="N135" i="1"/>
  <c r="M135" i="1"/>
  <c r="N159" i="1"/>
  <c r="M159" i="1"/>
  <c r="I235" i="1"/>
  <c r="N235" i="1" s="1"/>
  <c r="N257" i="1"/>
  <c r="M257" i="1"/>
  <c r="I64" i="1"/>
  <c r="M254" i="1"/>
  <c r="N171" i="1"/>
  <c r="M171" i="1"/>
  <c r="N219" i="1"/>
  <c r="M219" i="1"/>
  <c r="N99" i="1"/>
  <c r="M99" i="1"/>
  <c r="N107" i="1"/>
  <c r="M107" i="1"/>
  <c r="M112" i="1"/>
  <c r="N131" i="1"/>
  <c r="M131" i="1"/>
  <c r="M136" i="1"/>
  <c r="N155" i="1"/>
  <c r="M155" i="1"/>
  <c r="M160" i="1"/>
  <c r="N175" i="1"/>
  <c r="M175" i="1"/>
  <c r="N191" i="1"/>
  <c r="M191" i="1"/>
  <c r="N207" i="1"/>
  <c r="M207" i="1"/>
  <c r="N223" i="1"/>
  <c r="M223" i="1"/>
  <c r="N226" i="1"/>
  <c r="N233" i="1"/>
  <c r="M233" i="1"/>
  <c r="I232" i="1"/>
  <c r="N232" i="1" s="1"/>
  <c r="N236" i="1"/>
  <c r="M258" i="1"/>
  <c r="N243" i="1"/>
  <c r="M243" i="1"/>
  <c r="E11" i="2"/>
  <c r="P11" i="2"/>
  <c r="C228" i="2"/>
  <c r="I11" i="2"/>
  <c r="K11" i="2"/>
  <c r="L11" i="2"/>
  <c r="O11" i="2"/>
  <c r="C67" i="2"/>
  <c r="C25" i="2"/>
  <c r="G11" i="2"/>
  <c r="S11" i="2"/>
  <c r="H11" i="2"/>
  <c r="T11" i="2"/>
  <c r="M48" i="1" l="1"/>
  <c r="M47" i="1" s="1"/>
  <c r="N48" i="1"/>
  <c r="M93" i="1"/>
  <c r="M60" i="1"/>
  <c r="C11" i="2"/>
  <c r="M67" i="1"/>
  <c r="M229" i="1"/>
  <c r="M232" i="1"/>
  <c r="M52" i="1"/>
  <c r="M235" i="1"/>
  <c r="M19" i="1"/>
  <c r="M32" i="1"/>
  <c r="M98" i="1"/>
  <c r="I63" i="1"/>
  <c r="N64" i="1"/>
  <c r="M64" i="1"/>
  <c r="M49" i="1"/>
  <c r="M253" i="1"/>
  <c r="M74" i="1"/>
  <c r="M27" i="1"/>
  <c r="N63" i="1" l="1"/>
  <c r="M63" i="1"/>
  <c r="M18" i="1" s="1"/>
  <c r="I18" i="1"/>
  <c r="N18" i="1" l="1"/>
</calcChain>
</file>

<file path=xl/sharedStrings.xml><?xml version="1.0" encoding="utf-8"?>
<sst xmlns="http://schemas.openxmlformats.org/spreadsheetml/2006/main" count="1110" uniqueCount="305">
  <si>
    <t>Приложение
к постановлению Правительства Липецкой области
|«Об утверждении краткосрочного плана реализации областной программы капитального ремонта 
общего имущества в многоквартирных домах
на 2026 - 2028 годы»</t>
  </si>
  <si>
    <t>КРАТКОСРОЧНЫЙ ПЛАН</t>
  </si>
  <si>
    <t>РЕАЛИЗАЦИИ ОБЛАСТНОЙ ПРОГРАММЫ КАПИТАЛЬНОГО РЕМОНТА</t>
  </si>
  <si>
    <t>2023-2025</t>
  </si>
  <si>
    <t>ОБЩЕГО ИМУЩЕСТВА В МНОГОКВАРТИРНЫХ ДОМАХ НА 2026-2028 ГОДЫ</t>
  </si>
  <si>
    <t>2023-2025/2026-2028</t>
  </si>
  <si>
    <t>2026-2028</t>
  </si>
  <si>
    <t>г. Липецк, ул. Ленина, д. 7</t>
  </si>
  <si>
    <t>г. Липецк, ул. Первомайская, д. 119</t>
  </si>
  <si>
    <t>Адресный перечень и характеристика многоквартирных домов, собственники помещений</t>
  </si>
  <si>
    <t>в которых формируют фонд капитального ремонта на счете регионального оператора,</t>
  </si>
  <si>
    <t>г. Липецк, ул. Ленина, д. 15</t>
  </si>
  <si>
    <t>г. Липецк, ул. Ленина, д. 39А</t>
  </si>
  <si>
    <t>Итого по Задонскому муниципальному округу:</t>
  </si>
  <si>
    <t>Х</t>
  </si>
  <si>
    <t>г. Липецк, ул. Космонавтов, д. 25</t>
  </si>
  <si>
    <t>капитального ремонта общего имущества</t>
  </si>
  <si>
    <t>г. Липецк, ул. Звездная, д. 8/2</t>
  </si>
  <si>
    <t>Таблица 1</t>
  </si>
  <si>
    <t>№ п/п</t>
  </si>
  <si>
    <t>Адрес МКД</t>
  </si>
  <si>
    <t>Год ввода в эксплуатацию</t>
  </si>
  <si>
    <t>Количество этажей</t>
  </si>
  <si>
    <t>Количество подъездов</t>
  </si>
  <si>
    <t>г. Липецк, ул. Первомайская, д. 80</t>
  </si>
  <si>
    <t>Общая площадь МКД, 
всего:</t>
  </si>
  <si>
    <t>Площадь помещений МКД,
всего: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</si>
  <si>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</si>
  <si>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</si>
  <si>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кв.м. общей площади помещений МКД</t>
  </si>
  <si>
    <t>г. Лебедянь, ул. Ф.Энгельса, д. 1А</t>
  </si>
  <si>
    <t>Плановый период, согласно областной программе капитального ремонта</t>
  </si>
  <si>
    <t>Плановая дата завершения работ</t>
  </si>
  <si>
    <t>всего:</t>
  </si>
  <si>
    <t>в том числе:</t>
  </si>
  <si>
    <t>г. Липецк, мкр. 15-й, д. 29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</si>
  <si>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</si>
  <si>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</si>
  <si>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</si>
  <si>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
 в МКД</t>
  </si>
  <si>
    <t>г. Данков, ул. Мира, д. 63</t>
  </si>
  <si>
    <t>г. Елец, п. Строитель, д. 14</t>
  </si>
  <si>
    <t>г. Липецк, ул. Пугачева, д. 1а</t>
  </si>
  <si>
    <t>кв.м</t>
  </si>
  <si>
    <t>чел.</t>
  </si>
  <si>
    <t>руб.</t>
  </si>
  <si>
    <t>г. Липецк, ул. Циолковского, д. 3/1</t>
  </si>
  <si>
    <t>г. Липецк, ул. Л.Толстого, д. 28</t>
  </si>
  <si>
    <t>руб./кв.м</t>
  </si>
  <si>
    <t>г. Липецк, ул. Неделина, д. 29</t>
  </si>
  <si>
    <t>г. Задонск, ул. Бебеля, д. 57а</t>
  </si>
  <si>
    <t>сл. Пушкаро-Кладбищенская, ул. Кузнецкая, д. 5</t>
  </si>
  <si>
    <t>г. Липецк, ул. Циолковского, д. 3/3</t>
  </si>
  <si>
    <t>г. Липецк, ул. Валентины Терешковой, д. 31</t>
  </si>
  <si>
    <t>г. Липецк, ул. Московская, д. 103</t>
  </si>
  <si>
    <t>Итого по Измалковскому муниципальному округу:</t>
  </si>
  <si>
    <t>I. Адресный перечень и характеристика многоквартирных домов, в отношении которых в 2026 году планируется проведение капитального ремонта общего имущества</t>
  </si>
  <si>
    <t>Итого по Лев-Толстовскому муниципальному району:</t>
  </si>
  <si>
    <t>Итого по Липецкой области на 2026 год:</t>
  </si>
  <si>
    <t>г. Липецк, ул. Космонавтов, д. 36/2</t>
  </si>
  <si>
    <t>г. Липецк, ул. Желябова, д. 31</t>
  </si>
  <si>
    <t>Итого по Добринскому муниципальному округу:</t>
  </si>
  <si>
    <t>г. Липецк, ул. Юношеская, д. 16</t>
  </si>
  <si>
    <t>г. Липецк, ул. Московская, д. 61В</t>
  </si>
  <si>
    <t>с. Троекурово, ул. Ленина, д. 4</t>
  </si>
  <si>
    <t>г. Липецк, ул. Фрунзе, д. 12</t>
  </si>
  <si>
    <t>г. Липецк, ул. Звездная, д. 13/2</t>
  </si>
  <si>
    <t>с. Троекурово, ул. Ленина, д. 7</t>
  </si>
  <si>
    <t>г. Липецк, ул. Юных Натуралистов, д. 13</t>
  </si>
  <si>
    <t>г. Лебедянь, ул. Чехова, д. 14</t>
  </si>
  <si>
    <t>Итого по Становлянскому муниципальному округу:</t>
  </si>
  <si>
    <t>г. Липецк, ул. Циолковского, д. 34/5</t>
  </si>
  <si>
    <t>г. Липецк, мкр. 9-й, д. 20в</t>
  </si>
  <si>
    <t>г. Лебедянь, ул. Тульская, д. 4</t>
  </si>
  <si>
    <t>с. Измалково, ул. Мира, д. 5</t>
  </si>
  <si>
    <t>п. Добринка, ул. 50 лет Октября, д. 3</t>
  </si>
  <si>
    <t>п. Дружба, д. 4</t>
  </si>
  <si>
    <t>г. Липецк, пр-кт. Мира, д. 13А</t>
  </si>
  <si>
    <t>Итого по Грязинскому муниципальному округу:</t>
  </si>
  <si>
    <t>д. Панкратовка, ул. Молодежная, д. 3</t>
  </si>
  <si>
    <t>п. Свх Петровский, ул. Заболотная, д. 3</t>
  </si>
  <si>
    <t>г. Липецк, ул. 8 Марта, д. 9</t>
  </si>
  <si>
    <t>Итого по Тербунскому муниципальному округу:</t>
  </si>
  <si>
    <t>п. Свх Петровский, ул. Заболотная, д. 4</t>
  </si>
  <si>
    <t>г. Липецк, ул. Саперная, д. 1</t>
  </si>
  <si>
    <t>Итого по городу Липецку:</t>
  </si>
  <si>
    <t>Итого по Усманскому муниципальному округу:</t>
  </si>
  <si>
    <t>г. Липецк, ул. Космонавтов, д. 13</t>
  </si>
  <si>
    <t>г. Грязи, ул. Правды, д. 56А</t>
  </si>
  <si>
    <t>Итого по Краснинскому муниципальному округу:</t>
  </si>
  <si>
    <t xml:space="preserve"> г. Липецк, ул. Студенческий городок, д. 14</t>
  </si>
  <si>
    <t>12.2026</t>
  </si>
  <si>
    <t>г. Грязи, ул. Школьная, д. 31</t>
  </si>
  <si>
    <t>г. Усмань, ул. Школьная, д. 11</t>
  </si>
  <si>
    <t xml:space="preserve"> г. Липецк, ул. Студенческий городок, д. 16</t>
  </si>
  <si>
    <t>п. Добринка, ул. Пролетарская, д. 3</t>
  </si>
  <si>
    <t>г. Липецк, ул. Елецкая, д. 71</t>
  </si>
  <si>
    <t>г. Грязи, ул. Коммунальная, д. 18</t>
  </si>
  <si>
    <t>с. Октябрьское, ул. СПТУ-32, д. ПМК1</t>
  </si>
  <si>
    <t>г. Липецк, ул. Космонавтов, д. 21</t>
  </si>
  <si>
    <t>Итого по Чаплыгинскому муниципальному округу:</t>
  </si>
  <si>
    <t>д. Софьино, ул. Молодежная, д. 13</t>
  </si>
  <si>
    <t>г. Липецк, ул. Первомайская, д. 38</t>
  </si>
  <si>
    <t>г. Грязи, ул. Правды, д. 32</t>
  </si>
  <si>
    <t>г. Липецк, ул. Пришвина, д. 19</t>
  </si>
  <si>
    <t>г. Чаплыгин, ул. Октябрьская, д. 56</t>
  </si>
  <si>
    <t>Итого по Лебедянскому муниципальному округу:</t>
  </si>
  <si>
    <t>г. Липецк, ул. Космонавтов, д. 64/1</t>
  </si>
  <si>
    <t>г. Грязи, ул. Моторная, д. 7</t>
  </si>
  <si>
    <t>г. Липецк, ул. Центральная, д. 10</t>
  </si>
  <si>
    <t>п. Добринка, ул. Ленинская, д. 1</t>
  </si>
  <si>
    <t>с. Карамышево, ул. 50 лет НЛМК, д. 44</t>
  </si>
  <si>
    <t>г. Липецк, ул. Папина, д. 21/2</t>
  </si>
  <si>
    <t>г. Липецк, ул. Вермишева, д. 2</t>
  </si>
  <si>
    <t>г. Лебедянь, ул. Ленина, д. 44</t>
  </si>
  <si>
    <t>с. Большой Самовец, ул. Октябрьская, д. 1</t>
  </si>
  <si>
    <t>г. Липецк, ул. 40 лет Октября, д. 23</t>
  </si>
  <si>
    <t>Итого по Данковскому муниципальному округу:</t>
  </si>
  <si>
    <t>Итого по Добровскому муниципальному округу:</t>
  </si>
  <si>
    <t>г. Липецк, ул. Плеханова, д. 34</t>
  </si>
  <si>
    <t>г. Данков, ул. Льва Толстого, д. 32</t>
  </si>
  <si>
    <t>г. Данков, ул. Строителей, д. 6</t>
  </si>
  <si>
    <t>г. Липецк, ул. Первомайская, д. 77В</t>
  </si>
  <si>
    <t>г. Данков, ул. Строителей, д. 8</t>
  </si>
  <si>
    <t>г. Липецк, ул. 40 лет Октября, д. 23б</t>
  </si>
  <si>
    <t>Итого по городу Ельцу:</t>
  </si>
  <si>
    <t>п. Сахарного Завода, ул. Октябрьская, д. 3</t>
  </si>
  <si>
    <t>г. Липецк, ул. Космонавтов, д. 86/2</t>
  </si>
  <si>
    <t>Итого по Елецкому муниципальному округу:</t>
  </si>
  <si>
    <t>г. Липецк, ул. Сельскохозяйственная, д. 9</t>
  </si>
  <si>
    <t>г. Липецк, ул. Титова, д. 2/2</t>
  </si>
  <si>
    <t>г. Липецк, ул. Филипченко, д. 8/3</t>
  </si>
  <si>
    <t>п. Добринка, ул. 50 лет Октября, д. 4</t>
  </si>
  <si>
    <t>г. Липецк, ул. Вермишева, д. 17/2</t>
  </si>
  <si>
    <t>п. Добринка, ул. Корнева, д. 14</t>
  </si>
  <si>
    <t>г. Липецк, ул. Космонавтов, д. 5</t>
  </si>
  <si>
    <t>г. Липецк, ул. Коммунальная, д. 3</t>
  </si>
  <si>
    <t>г. Липецк, ул. Липовская, д. 6/4</t>
  </si>
  <si>
    <t>г. Липецк, ул. Космонавтов, д. 5/1</t>
  </si>
  <si>
    <t>п. Добринка, ул. Корнева, д. 12</t>
  </si>
  <si>
    <t>г. Липецк, ул. Им. Семашко, д. 6</t>
  </si>
  <si>
    <t>г. Липецк, ул. Циолковского, д. 28</t>
  </si>
  <si>
    <t>п. Добринка, ул. М.Горького, д. 14</t>
  </si>
  <si>
    <t>г. Липецк, ул. Космонавтов, д. 56/1</t>
  </si>
  <si>
    <t>г. Липецк, ул. 8 Марта, д. 24/4</t>
  </si>
  <si>
    <t>п. Добринка, ул. Корнева, д. 17</t>
  </si>
  <si>
    <t>г. Липецк, ул. Дзержинского, д. 7</t>
  </si>
  <si>
    <t>г. Липецк, ул. Космонавтов, д. 29/3</t>
  </si>
  <si>
    <t>г. Липецк, ул. Ленина, д. 13</t>
  </si>
  <si>
    <t>г. Липецк, ул. Космонавтов, д. 39/4</t>
  </si>
  <si>
    <t>г. Липецк, ул. Космонавтов, д. 15</t>
  </si>
  <si>
    <t>д. Софьино, ул. Молодежная, д. 7</t>
  </si>
  <si>
    <t>г. Липецк, ул. Им. Мичурина, д. 12</t>
  </si>
  <si>
    <t>г. Усмань, ул. Терешковой, д. 3</t>
  </si>
  <si>
    <t>г. Липецк, ул. Папина, д. 37</t>
  </si>
  <si>
    <t>с. Пригородка, ул. Юбилейная, д. 7</t>
  </si>
  <si>
    <t>г. Липецк, ул. Советская, д. 69</t>
  </si>
  <si>
    <t>с. Пригородка, ул. Юбилейная, д. 2</t>
  </si>
  <si>
    <t>д. Софьино, ул. Молодежная, д. 15</t>
  </si>
  <si>
    <t>Итого по Долгоруковскому муниципальному округу:</t>
  </si>
  <si>
    <t>с. Пригородка, ул. Юбилейная, д. 4</t>
  </si>
  <si>
    <t>г. Елец, ул. Октябрьская, д. 20</t>
  </si>
  <si>
    <t>с. Долгоруково, ул. 50 лет Советской Власти, д. 16</t>
  </si>
  <si>
    <t>п. Добринка, ул. Народная, д. 4</t>
  </si>
  <si>
    <t>г. Усмань, ул. Советская, д. 105</t>
  </si>
  <si>
    <t>г. Елец, ул. Коммунаров, д. 71</t>
  </si>
  <si>
    <t>г. Усмань, ул. Терешковой, д. 2а</t>
  </si>
  <si>
    <t>д. Панкратовка, ул. Молодежная, д. 2</t>
  </si>
  <si>
    <t>г. Елец, ул. Рязано-Уральская, д. 52А</t>
  </si>
  <si>
    <t>г. Липецк, ул. Коммунальная, д. 4</t>
  </si>
  <si>
    <t>д. Панкратовка, ул. Молодежная, д. 7</t>
  </si>
  <si>
    <t>п. Краснинский, ул. Газовиков, д. 2</t>
  </si>
  <si>
    <t>г. Липецк, ул. Неделина, д. 37</t>
  </si>
  <si>
    <t>г. Липецк, ул. Титова, д. 9/3</t>
  </si>
  <si>
    <t>с. Каликино, ул. Ленинская, д. 150</t>
  </si>
  <si>
    <t>г. Задонск, ул. Крупской, д. 6</t>
  </si>
  <si>
    <t>г. Чаплыгин, ул. Пушкина, д. 22</t>
  </si>
  <si>
    <t>п. свх Агроном, ул. Мичурина, д. 29</t>
  </si>
  <si>
    <t>г. Чаплыгин, ул. Раненбургская, д. 2</t>
  </si>
  <si>
    <t>п. свх Агроном, ул. Лебедянская, д. 17</t>
  </si>
  <si>
    <t>с. Куликовка Вторая, ул. Центральная, д. 2А</t>
  </si>
  <si>
    <t>г. Елец, ул. Вермишева, д. 19</t>
  </si>
  <si>
    <t>г. Липецк, ул. Гагарина, д. 74А</t>
  </si>
  <si>
    <t>с. Долгоруково, ул. 50 лет Советской Власти, д. 8</t>
  </si>
  <si>
    <t>г. Липецк, ул. Зегеля, д. 15</t>
  </si>
  <si>
    <t>г. Чаплыгин, ул. Индустриальная, д. 45</t>
  </si>
  <si>
    <t>п. свх Агроном, ул. Октябрьская, д. 10</t>
  </si>
  <si>
    <t>сл. Покрово-Казацкая, ул. Фестивальная, д. 13</t>
  </si>
  <si>
    <t>г. Лебедянь, ул. Тургенева, д. 16</t>
  </si>
  <si>
    <t>г. Лебедянь, ул. Интернациональная, д. 47</t>
  </si>
  <si>
    <t>г. Липецк, ул. Первомайская, д. 65</t>
  </si>
  <si>
    <t>г. Чаплыгин, ул. Раненбургская, д. 6</t>
  </si>
  <si>
    <t>г. Липецк, ул. Желябова, д. 4</t>
  </si>
  <si>
    <t>г. Лебедянь, ул. Ленина, д. 44а</t>
  </si>
  <si>
    <t>г. Лебедянь, ул. Свердлова, д. 80</t>
  </si>
  <si>
    <t>г. Лебедянь, ул. Тургенева, д. 4</t>
  </si>
  <si>
    <t>г. Липецк, ул. Валентины Терешковой, д. 17</t>
  </si>
  <si>
    <t>г. Липецк, ул. Космонавтов, д. 32</t>
  </si>
  <si>
    <t>г. Липецк, ул. Архангельская, д. 10</t>
  </si>
  <si>
    <t>п. Лев Толстой, ул. Садовая 2-я, д. 9</t>
  </si>
  <si>
    <t>г. Липецк, ул. Писарева Д.., д. 4а</t>
  </si>
  <si>
    <t>п. Лев Толстой, ул. Первомайская 2-я, д. 27</t>
  </si>
  <si>
    <t>г. Липецк, пр-кт. Победы, д. 10</t>
  </si>
  <si>
    <t>п. Маяк, ул. Советская, д. 3</t>
  </si>
  <si>
    <t>п. Лев Толстой, ул. Коммунистическая, д. 25</t>
  </si>
  <si>
    <t>г. Липецк, ул. Советская, д. 77</t>
  </si>
  <si>
    <t>г. Елец, ул. Лесные Дворы, д. 2</t>
  </si>
  <si>
    <t>п. Лев Толстой, ул. им М.Горького, д. 7</t>
  </si>
  <si>
    <t>г. Липецк, ул. Филипченко, д. 9/3</t>
  </si>
  <si>
    <t>п. Маяк, ул. Советская, д. 6</t>
  </si>
  <si>
    <t>г. Липецк, ул. Фурманова, д. 37</t>
  </si>
  <si>
    <t>г. Липецк, ул. Дзержинского, д. 5</t>
  </si>
  <si>
    <t>г. Елец, ул. Соцгородок, д. 2</t>
  </si>
  <si>
    <t>г. Липецк, ул. Звездная, д. 7</t>
  </si>
  <si>
    <t>г. Липецк, б-р. Имени Павла Шубина, д. 2</t>
  </si>
  <si>
    <t>г. Липецк, ул. Ново-Весовая, д. 22</t>
  </si>
  <si>
    <t>г. Липецк, ул. Центральная, д. 12</t>
  </si>
  <si>
    <t>г. Липецк, пр-кт. Имени 60-летия СССР, д. 47</t>
  </si>
  <si>
    <t>с. Хмелинец, ул. Школьная, д. 1</t>
  </si>
  <si>
    <t>г. Липецк, ул. Валентины Терешковой, д. 29А</t>
  </si>
  <si>
    <t>г. Липецк, ул. Леонтия Кривенкова, д. 5</t>
  </si>
  <si>
    <t>г. Липецк, пр-кт. Победы, д. 93А</t>
  </si>
  <si>
    <t>г. Липецк, ул. Леонтия Кривенкова, д. 7</t>
  </si>
  <si>
    <t>г. Липецк, ул. Космонавтов, д. 96Б</t>
  </si>
  <si>
    <t>г. Липецк, ул. Смургиса, д. 8</t>
  </si>
  <si>
    <t>г. Липецк, ул. Им. Мичурина, д. 42</t>
  </si>
  <si>
    <t>г. Липецк, ул. Леваневского, д. 1</t>
  </si>
  <si>
    <t>г. Липецк, ул. Космонавтов, д. 12</t>
  </si>
  <si>
    <t>г. Липецк, ул. Я.Фабрициуса, д. 1</t>
  </si>
  <si>
    <t>г. Липецк, ул. Валентины Терешковой, д. 34/1</t>
  </si>
  <si>
    <t>г. Липецк, ул. Валентины Терешковой, д. 34/3</t>
  </si>
  <si>
    <t>г. Липецк, ул. Барашева, д. 5</t>
  </si>
  <si>
    <t>г. Липецк, ул. Катукова, д. 14</t>
  </si>
  <si>
    <t>г. Липецк, ул. Первомайская, д. 101</t>
  </si>
  <si>
    <t>г. Липецк, ул. Железногорская, д. 2а</t>
  </si>
  <si>
    <t>г. Липецк, ул. Катукова, д. 40</t>
  </si>
  <si>
    <t>г. Липецк, ул. Ударников, д. 10а</t>
  </si>
  <si>
    <t>г. Липецк, ул. Л.Толстого, д. 46</t>
  </si>
  <si>
    <t>г. Липецк, ул. Катукова, д. 40а</t>
  </si>
  <si>
    <t>г. Липецк, ул. Российская, д. 19</t>
  </si>
  <si>
    <t>г. Липецк, ул. Энергостроителей, д. 22</t>
  </si>
  <si>
    <t>г. Липецк, ул. Смургиса, д. 6</t>
  </si>
  <si>
    <t>г. Липецк, б-р. Имени Павла Шубина, д. 8</t>
  </si>
  <si>
    <t>г. Липецк, ул. Достоевского, д. 71</t>
  </si>
  <si>
    <t>г. Липецк, ул. Российская, д. 20</t>
  </si>
  <si>
    <t>г. Липецк, ул. Космонавтов, д. 5/3</t>
  </si>
  <si>
    <t>г. Липецк, ул. Гагарина, д. 131А</t>
  </si>
  <si>
    <t>г. Липецк, ул. Индустриальная, д. 25</t>
  </si>
  <si>
    <t>г. Липецк, пр-кт. Победы, д. 91А</t>
  </si>
  <si>
    <t>г. Липецк, ул. Депутатская, д. 61а</t>
  </si>
  <si>
    <t>г. Липецк, ул. Имени Хорошавина А.И., д. 13</t>
  </si>
  <si>
    <t>г. Липецк, ул. Суворова, д. 9</t>
  </si>
  <si>
    <t>г. Липецк, ул. Суворова, д. 9А</t>
  </si>
  <si>
    <t>г. Липецк, ул. Космонавтов, д. 5/4</t>
  </si>
  <si>
    <t>г. Липецк, ул. Депутатская, д. 61Б</t>
  </si>
  <si>
    <t>г. Усмань, ул. Гоголя, д. 23</t>
  </si>
  <si>
    <t>г. Липецк, ул. Папина, д. 2В</t>
  </si>
  <si>
    <t>г. Липецк, ул. Доватора, д. 8</t>
  </si>
  <si>
    <t>г. Липецк, ул. Неделина, д. 61</t>
  </si>
  <si>
    <t>г. Липецк, пр-кт. Имени 60-летия СССР, д. 45</t>
  </si>
  <si>
    <t>г. Усмань, ул. Березовая, д. 1а</t>
  </si>
  <si>
    <t>г. Липецк, ул. Катукова, д. 28</t>
  </si>
  <si>
    <t>д. Барсуково, ул. Сиреневая, д. 9</t>
  </si>
  <si>
    <t>г. Усмань, ул. Ленина, д. 26</t>
  </si>
  <si>
    <t>г. Усмань, ул. Терешковой, д. 25</t>
  </si>
  <si>
    <t>г. Усмань, ул. Комарова, д. 5</t>
  </si>
  <si>
    <t>г. Чаплыгин, ул. Ф.Энгельса, д. 3</t>
  </si>
  <si>
    <t>с. Тербуны, ул. Колхозная, д. 1</t>
  </si>
  <si>
    <t>д. Новая Деревня, ул. Терешковой, д. 6</t>
  </si>
  <si>
    <t>с. Тербуны, ул. Колхозная, д. 5</t>
  </si>
  <si>
    <t>г. Чаплыгин, ул. Московская, д. 28</t>
  </si>
  <si>
    <t>г. Усмань, ул. Терешковой, д. 17</t>
  </si>
  <si>
    <t>Итого по Липецкому муниципальному округу:</t>
  </si>
  <si>
    <t>г. Усмань, ул. Шмидта, д. 17</t>
  </si>
  <si>
    <t>г. Усмань, ул. Гоголя, д. 35</t>
  </si>
  <si>
    <t>г. Усмань, ул. Комарова, д. 1А</t>
  </si>
  <si>
    <t>с. Боринское, ул. К.Маркса, д. 2</t>
  </si>
  <si>
    <t>с. Троицкое, ул. Октябрьская, д. 87</t>
  </si>
  <si>
    <t>Адресный перечень и характеристика многоквартирных домов, собственники помещений в которых формируют фонд капитального ремонта на счете регионального оператора,</t>
  </si>
  <si>
    <t>Таблица 2</t>
  </si>
  <si>
    <t>Стоимость капитального ремонта,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</si>
  <si>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</si>
  <si>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</si>
  <si>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</si>
  <si>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</si>
  <si>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</si>
  <si>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многоквартирного дома</t>
  </si>
  <si>
    <t>ремонт фасада</t>
  </si>
  <si>
    <t>ремонт фундамента</t>
  </si>
  <si>
    <t>переустройство невентилируемой крыши на вентилируемую крышу с устройством выходов на кровлю</t>
  </si>
  <si>
    <t>оценка технического состояния многоквартирного дома, разработка проектной документации на проведение капитального ремонта общего имущества многоквартирных домов, в том числе являющихся объектами культурного наследия</t>
  </si>
  <si>
    <t>строительный контроль и (или) технический надзор при проведении работ по сохранению объектов культурного наследия</t>
  </si>
  <si>
    <t>авторский надзор при проведении работ по сохранению объектов культурного наследия - в случаях, установленных федеральным законодательством</t>
  </si>
  <si>
    <t>проведение проверки достоверности определения сметной стоимости услуг и (или) работ по капитальному ремонту общего имущества в многоквартирных домах</t>
  </si>
  <si>
    <t>теплоснабжения</t>
  </si>
  <si>
    <t>холодного водоснабжения</t>
  </si>
  <si>
    <t>горячего водоснабжения</t>
  </si>
  <si>
    <t>водоотведения</t>
  </si>
  <si>
    <t>электроснабжения</t>
  </si>
  <si>
    <t>газоснабжения</t>
  </si>
  <si>
    <t>ед.</t>
  </si>
  <si>
    <t>I. Адресный перечень и характеристика многоквартирных домов, в отношении которых в 2026 году планируется проведение капитального ремонта общего имущества по видам работ</t>
  </si>
  <si>
    <t>г. Липецк, ул. А.Г. Стаханова, д. 14</t>
  </si>
  <si>
    <t>в отношении которых в 2026 году планируется проведение капитального ремонта общего имущества по видам работ</t>
  </si>
  <si>
    <t xml:space="preserve">в отношении которых в 2026 году планируется проведение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</si>
</sst>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213">
    <xf numFmtId="0" fontId="1" fillId="0" borderId="0" xfId="0" applyNumberFormat="1" applyFont="1"/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0" xfId="0" applyNumberFormat="1" applyFont="1"/>
    <xf numFmtId="0" fontId="5" fillId="0" borderId="0" xfId="0" applyNumberFormat="1" applyFont="1"/>
    <xf numFmtId="0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right" wrapText="1"/>
    </xf>
    <xf numFmtId="0" fontId="9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right"/>
    </xf>
    <xf numFmtId="1" fontId="10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textRotation="90" wrapText="1"/>
    </xf>
    <xf numFmtId="4" fontId="3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textRotation="90" wrapText="1"/>
    </xf>
    <xf numFmtId="3" fontId="3" fillId="0" borderId="2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vertical="center"/>
    </xf>
    <xf numFmtId="1" fontId="1" fillId="0" borderId="0" xfId="0" applyNumberFormat="1" applyFont="1"/>
    <xf numFmtId="0" fontId="1" fillId="0" borderId="0" xfId="0" applyNumberFormat="1" applyFont="1" applyAlignment="1">
      <alignment horizontal="left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2" fillId="0" borderId="0" xfId="0" applyNumberFormat="1" applyFont="1" applyAlignment="1">
      <alignment horizontal="left" vertical="top" wrapText="1"/>
    </xf>
    <xf numFmtId="4" fontId="7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right" wrapText="1"/>
    </xf>
    <xf numFmtId="0" fontId="2" fillId="0" borderId="0" xfId="0" applyNumberFormat="1" applyFont="1" applyAlignment="1">
      <alignment vertical="center"/>
    </xf>
    <xf numFmtId="4" fontId="2" fillId="0" borderId="2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/>
    <xf numFmtId="4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vertical="center" textRotation="90" wrapText="1"/>
    </xf>
    <xf numFmtId="1" fontId="2" fillId="0" borderId="2" xfId="0" applyNumberFormat="1" applyFont="1" applyBorder="1" applyAlignment="1">
      <alignment horizontal="center" wrapText="1"/>
    </xf>
    <xf numFmtId="4" fontId="2" fillId="0" borderId="97" xfId="0" applyNumberFormat="1" applyFont="1" applyBorder="1" applyAlignment="1">
      <alignment horizontal="center" wrapText="1"/>
    </xf>
    <xf numFmtId="1" fontId="2" fillId="0" borderId="0" xfId="0" applyNumberFormat="1" applyFont="1"/>
    <xf numFmtId="1" fontId="2" fillId="0" borderId="98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2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textRotation="90" wrapText="1"/>
    </xf>
    <xf numFmtId="14" fontId="3" fillId="0" borderId="20" xfId="0" applyNumberFormat="1" applyFont="1" applyBorder="1" applyAlignment="1">
      <alignment horizontal="center" vertical="center" textRotation="90" wrapText="1"/>
    </xf>
    <xf numFmtId="14" fontId="3" fillId="0" borderId="32" xfId="0" applyNumberFormat="1" applyFont="1" applyBorder="1" applyAlignment="1">
      <alignment horizontal="center" vertical="center" textRotation="90" wrapText="1"/>
    </xf>
    <xf numFmtId="14" fontId="3" fillId="0" borderId="39" xfId="0" applyNumberFormat="1" applyFont="1" applyBorder="1" applyAlignment="1">
      <alignment horizontal="center" vertical="center" textRotation="90" wrapText="1"/>
    </xf>
    <xf numFmtId="14" fontId="3" fillId="0" borderId="21" xfId="0" applyNumberFormat="1" applyFont="1" applyBorder="1" applyAlignment="1">
      <alignment horizontal="center" vertical="center" textRotation="90" wrapText="1"/>
    </xf>
    <xf numFmtId="14" fontId="3" fillId="0" borderId="33" xfId="0" applyNumberFormat="1" applyFont="1" applyBorder="1" applyAlignment="1">
      <alignment horizontal="center" vertical="center" textRotation="90" wrapText="1"/>
    </xf>
    <xf numFmtId="14" fontId="3" fillId="0" borderId="40" xfId="0" applyNumberFormat="1" applyFont="1" applyBorder="1" applyAlignment="1">
      <alignment horizontal="center" vertical="center" textRotation="90" wrapText="1"/>
    </xf>
    <xf numFmtId="4" fontId="3" fillId="0" borderId="2" xfId="0" applyNumberFormat="1" applyFont="1" applyBorder="1" applyAlignment="1">
      <alignment horizontal="center" vertical="center" textRotation="90" wrapText="1"/>
    </xf>
    <xf numFmtId="4" fontId="3" fillId="0" borderId="19" xfId="0" applyNumberFormat="1" applyFont="1" applyBorder="1" applyAlignment="1">
      <alignment horizontal="center" vertical="center" textRotation="90" wrapText="1"/>
    </xf>
    <xf numFmtId="4" fontId="3" fillId="0" borderId="31" xfId="0" applyNumberFormat="1" applyFont="1" applyBorder="1" applyAlignment="1">
      <alignment horizontal="center" vertical="center" textRotation="90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right" vertical="center" wrapText="1"/>
    </xf>
    <xf numFmtId="0" fontId="7" fillId="0" borderId="0" xfId="0" applyNumberFormat="1" applyFont="1" applyAlignment="1">
      <alignment horizontal="center"/>
    </xf>
    <xf numFmtId="4" fontId="3" fillId="0" borderId="41" xfId="0" applyNumberFormat="1" applyFont="1" applyBorder="1" applyAlignment="1">
      <alignment horizontal="left" vertical="center"/>
    </xf>
    <xf numFmtId="4" fontId="3" fillId="0" borderId="30" xfId="0" applyNumberFormat="1" applyFont="1" applyBorder="1" applyAlignment="1">
      <alignment horizontal="center" vertical="center" textRotation="90" wrapText="1"/>
    </xf>
    <xf numFmtId="4" fontId="3" fillId="0" borderId="42" xfId="0" applyNumberFormat="1" applyFont="1" applyBorder="1" applyAlignment="1">
      <alignment horizontal="left" vertical="center"/>
    </xf>
    <xf numFmtId="4" fontId="3" fillId="0" borderId="43" xfId="0" applyNumberFormat="1" applyFont="1" applyBorder="1" applyAlignment="1">
      <alignment horizontal="left" vertical="center"/>
    </xf>
    <xf numFmtId="4" fontId="3" fillId="0" borderId="44" xfId="0" applyNumberFormat="1" applyFont="1" applyBorder="1" applyAlignment="1">
      <alignment horizontal="left" vertical="center"/>
    </xf>
    <xf numFmtId="4" fontId="3" fillId="0" borderId="45" xfId="0" applyNumberFormat="1" applyFont="1" applyBorder="1" applyAlignment="1">
      <alignment horizontal="left" vertical="center"/>
    </xf>
    <xf numFmtId="4" fontId="3" fillId="0" borderId="46" xfId="0" applyNumberFormat="1" applyFont="1" applyBorder="1" applyAlignment="1">
      <alignment horizontal="left" vertical="center"/>
    </xf>
    <xf numFmtId="4" fontId="3" fillId="0" borderId="47" xfId="0" applyNumberFormat="1" applyFont="1" applyBorder="1" applyAlignment="1">
      <alignment horizontal="left" vertical="center"/>
    </xf>
    <xf numFmtId="4" fontId="3" fillId="0" borderId="48" xfId="0" applyNumberFormat="1" applyFont="1" applyBorder="1" applyAlignment="1">
      <alignment horizontal="left" vertical="center"/>
    </xf>
    <xf numFmtId="4" fontId="3" fillId="0" borderId="49" xfId="0" applyNumberFormat="1" applyFont="1" applyBorder="1" applyAlignment="1">
      <alignment horizontal="left" vertical="center"/>
    </xf>
    <xf numFmtId="4" fontId="3" fillId="0" borderId="50" xfId="0" applyNumberFormat="1" applyFont="1" applyBorder="1" applyAlignment="1">
      <alignment horizontal="left" vertical="center"/>
    </xf>
    <xf numFmtId="4" fontId="3" fillId="0" borderId="51" xfId="0" applyNumberFormat="1" applyFont="1" applyBorder="1" applyAlignment="1">
      <alignment horizontal="left" vertical="center"/>
    </xf>
    <xf numFmtId="4" fontId="3" fillId="0" borderId="52" xfId="0" applyNumberFormat="1" applyFont="1" applyBorder="1" applyAlignment="1">
      <alignment horizontal="left" vertical="center"/>
    </xf>
    <xf numFmtId="4" fontId="3" fillId="0" borderId="53" xfId="0" applyNumberFormat="1" applyFont="1" applyBorder="1" applyAlignment="1">
      <alignment horizontal="left" vertical="center"/>
    </xf>
    <xf numFmtId="4" fontId="3" fillId="0" borderId="54" xfId="0" applyNumberFormat="1" applyFont="1" applyBorder="1" applyAlignment="1">
      <alignment horizontal="left" vertical="center"/>
    </xf>
    <xf numFmtId="4" fontId="3" fillId="0" borderId="55" xfId="0" applyNumberFormat="1" applyFont="1" applyBorder="1" applyAlignment="1">
      <alignment horizontal="left" vertical="center"/>
    </xf>
    <xf numFmtId="4" fontId="3" fillId="0" borderId="56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35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textRotation="90" wrapText="1"/>
    </xf>
    <xf numFmtId="0" fontId="3" fillId="0" borderId="10" xfId="0" applyNumberFormat="1" applyFont="1" applyBorder="1" applyAlignment="1">
      <alignment horizontal="center" vertical="center" textRotation="90" wrapText="1"/>
    </xf>
    <xf numFmtId="0" fontId="3" fillId="0" borderId="24" xfId="0" applyNumberFormat="1" applyFont="1" applyBorder="1" applyAlignment="1">
      <alignment horizontal="center" vertical="center" textRotation="90" wrapText="1"/>
    </xf>
    <xf numFmtId="0" fontId="3" fillId="0" borderId="36" xfId="0" applyNumberFormat="1" applyFont="1" applyBorder="1" applyAlignment="1">
      <alignment horizontal="center" vertical="center" textRotation="90" wrapText="1"/>
    </xf>
    <xf numFmtId="1" fontId="3" fillId="0" borderId="2" xfId="0" applyNumberFormat="1" applyFont="1" applyBorder="1" applyAlignment="1">
      <alignment horizontal="center" vertical="center" textRotation="90" wrapText="1"/>
    </xf>
    <xf numFmtId="1" fontId="3" fillId="0" borderId="11" xfId="0" applyNumberFormat="1" applyFont="1" applyBorder="1" applyAlignment="1">
      <alignment horizontal="center" vertical="center" textRotation="90" wrapText="1"/>
    </xf>
    <xf numFmtId="1" fontId="3" fillId="0" borderId="25" xfId="0" applyNumberFormat="1" applyFont="1" applyBorder="1" applyAlignment="1">
      <alignment horizontal="center" vertical="center" textRotation="90" wrapText="1"/>
    </xf>
    <xf numFmtId="1" fontId="3" fillId="0" borderId="37" xfId="0" applyNumberFormat="1" applyFont="1" applyBorder="1" applyAlignment="1">
      <alignment horizontal="center" vertical="center" textRotation="90" wrapText="1"/>
    </xf>
    <xf numFmtId="1" fontId="3" fillId="0" borderId="12" xfId="0" applyNumberFormat="1" applyFont="1" applyBorder="1" applyAlignment="1">
      <alignment horizontal="center" vertical="center" textRotation="90" wrapText="1"/>
    </xf>
    <xf numFmtId="1" fontId="3" fillId="0" borderId="26" xfId="0" applyNumberFormat="1" applyFont="1" applyBorder="1" applyAlignment="1">
      <alignment horizontal="center" vertical="center" textRotation="90" wrapText="1"/>
    </xf>
    <xf numFmtId="1" fontId="3" fillId="0" borderId="38" xfId="0" applyNumberFormat="1" applyFont="1" applyBorder="1" applyAlignment="1">
      <alignment horizontal="center" vertical="center" textRotation="90" wrapText="1"/>
    </xf>
    <xf numFmtId="4" fontId="3" fillId="0" borderId="13" xfId="0" applyNumberFormat="1" applyFont="1" applyBorder="1" applyAlignment="1">
      <alignment horizontal="center" vertical="center" textRotation="90" wrapText="1"/>
    </xf>
    <xf numFmtId="4" fontId="3" fillId="0" borderId="27" xfId="0" applyNumberFormat="1" applyFont="1" applyBorder="1" applyAlignment="1">
      <alignment horizontal="center" vertical="center" textRotation="90" wrapText="1"/>
    </xf>
    <xf numFmtId="4" fontId="3" fillId="0" borderId="14" xfId="0" applyNumberFormat="1" applyFont="1" applyBorder="1" applyAlignment="1">
      <alignment horizontal="center" vertical="center" textRotation="90" wrapText="1"/>
    </xf>
    <xf numFmtId="4" fontId="3" fillId="0" borderId="28" xfId="0" applyNumberFormat="1" applyFont="1" applyBorder="1" applyAlignment="1">
      <alignment horizontal="center" vertical="center" textRotation="90" wrapText="1"/>
    </xf>
    <xf numFmtId="3" fontId="3" fillId="0" borderId="2" xfId="0" applyNumberFormat="1" applyFont="1" applyBorder="1" applyAlignment="1">
      <alignment horizontal="center" vertical="center" textRotation="90" wrapText="1"/>
    </xf>
    <xf numFmtId="3" fontId="3" fillId="0" borderId="15" xfId="0" applyNumberFormat="1" applyFont="1" applyBorder="1" applyAlignment="1">
      <alignment horizontal="center" vertical="center" textRotation="90" wrapText="1"/>
    </xf>
    <xf numFmtId="3" fontId="3" fillId="0" borderId="29" xfId="0" applyNumberFormat="1" applyFont="1" applyBorder="1" applyAlignment="1">
      <alignment horizontal="center" vertical="center" textRotation="90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91" xfId="0" applyNumberFormat="1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92" xfId="0" applyNumberFormat="1" applyFont="1" applyBorder="1" applyAlignment="1">
      <alignment horizontal="center" vertical="center" wrapText="1"/>
    </xf>
    <xf numFmtId="4" fontId="2" fillId="0" borderId="93" xfId="0" applyNumberFormat="1" applyFont="1" applyBorder="1" applyAlignment="1">
      <alignment horizontal="center" vertical="center" wrapText="1"/>
    </xf>
    <xf numFmtId="4" fontId="2" fillId="0" borderId="9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wrapText="1"/>
    </xf>
    <xf numFmtId="4" fontId="2" fillId="0" borderId="75" xfId="0" applyNumberFormat="1" applyFont="1" applyBorder="1" applyAlignment="1">
      <alignment horizontal="center" wrapText="1"/>
    </xf>
    <xf numFmtId="4" fontId="2" fillId="0" borderId="76" xfId="0" applyNumberFormat="1" applyFont="1" applyBorder="1" applyAlignment="1">
      <alignment horizontal="center" wrapText="1"/>
    </xf>
    <xf numFmtId="4" fontId="2" fillId="0" borderId="77" xfId="0" applyNumberFormat="1" applyFont="1" applyBorder="1" applyAlignment="1">
      <alignment horizontal="center" wrapText="1"/>
    </xf>
    <xf numFmtId="4" fontId="2" fillId="0" borderId="78" xfId="0" applyNumberFormat="1" applyFont="1" applyBorder="1" applyAlignment="1">
      <alignment horizontal="center" wrapText="1"/>
    </xf>
    <xf numFmtId="4" fontId="2" fillId="0" borderId="79" xfId="0" applyNumberFormat="1" applyFont="1" applyBorder="1" applyAlignment="1">
      <alignment horizontal="center" wrapText="1"/>
    </xf>
    <xf numFmtId="4" fontId="3" fillId="0" borderId="99" xfId="0" applyNumberFormat="1" applyFont="1" applyBorder="1" applyAlignment="1">
      <alignment horizontal="left" vertical="center"/>
    </xf>
    <xf numFmtId="4" fontId="3" fillId="0" borderId="100" xfId="0" applyNumberFormat="1" applyFont="1" applyBorder="1" applyAlignment="1">
      <alignment horizontal="left" vertical="center"/>
    </xf>
    <xf numFmtId="4" fontId="3" fillId="0" borderId="101" xfId="0" applyNumberFormat="1" applyFont="1" applyBorder="1" applyAlignment="1">
      <alignment horizontal="left" vertical="center"/>
    </xf>
    <xf numFmtId="4" fontId="3" fillId="0" borderId="102" xfId="0" applyNumberFormat="1" applyFont="1" applyBorder="1" applyAlignment="1">
      <alignment horizontal="left" vertical="center"/>
    </xf>
    <xf numFmtId="4" fontId="3" fillId="0" borderId="103" xfId="0" applyNumberFormat="1" applyFont="1" applyBorder="1" applyAlignment="1">
      <alignment horizontal="left" vertical="center"/>
    </xf>
    <xf numFmtId="4" fontId="3" fillId="0" borderId="104" xfId="0" applyNumberFormat="1" applyFont="1" applyBorder="1" applyAlignment="1">
      <alignment horizontal="left" vertical="center"/>
    </xf>
    <xf numFmtId="4" fontId="3" fillId="0" borderId="105" xfId="0" applyNumberFormat="1" applyFont="1" applyBorder="1" applyAlignment="1">
      <alignment horizontal="left" vertical="center"/>
    </xf>
    <xf numFmtId="4" fontId="3" fillId="0" borderId="106" xfId="0" applyNumberFormat="1" applyFont="1" applyBorder="1" applyAlignment="1">
      <alignment horizontal="left" vertical="center"/>
    </xf>
    <xf numFmtId="4" fontId="3" fillId="0" borderId="107" xfId="0" applyNumberFormat="1" applyFont="1" applyBorder="1" applyAlignment="1">
      <alignment horizontal="left" vertical="center"/>
    </xf>
    <xf numFmtId="4" fontId="3" fillId="0" borderId="108" xfId="0" applyNumberFormat="1" applyFont="1" applyBorder="1" applyAlignment="1">
      <alignment horizontal="left" vertical="center"/>
    </xf>
    <xf numFmtId="4" fontId="3" fillId="0" borderId="109" xfId="0" applyNumberFormat="1" applyFont="1" applyBorder="1" applyAlignment="1">
      <alignment horizontal="left" vertical="center"/>
    </xf>
    <xf numFmtId="4" fontId="3" fillId="0" borderId="110" xfId="0" applyNumberFormat="1" applyFont="1" applyBorder="1" applyAlignment="1">
      <alignment horizontal="left" vertical="center"/>
    </xf>
    <xf numFmtId="4" fontId="3" fillId="0" borderId="111" xfId="0" applyNumberFormat="1" applyFont="1" applyBorder="1" applyAlignment="1">
      <alignment horizontal="left" vertical="center"/>
    </xf>
    <xf numFmtId="4" fontId="3" fillId="0" borderId="112" xfId="0" applyNumberFormat="1" applyFont="1" applyBorder="1" applyAlignment="1">
      <alignment horizontal="left" vertical="center"/>
    </xf>
    <xf numFmtId="4" fontId="3" fillId="0" borderId="113" xfId="0" applyNumberFormat="1" applyFont="1" applyBorder="1" applyAlignment="1">
      <alignment horizontal="left" vertical="center"/>
    </xf>
    <xf numFmtId="4" fontId="3" fillId="0" borderId="114" xfId="0" applyNumberFormat="1" applyFont="1" applyBorder="1" applyAlignment="1">
      <alignment horizontal="left" vertical="center"/>
    </xf>
    <xf numFmtId="4" fontId="3" fillId="0" borderId="115" xfId="0" applyNumberFormat="1" applyFont="1" applyBorder="1" applyAlignment="1">
      <alignment horizontal="left" vertical="center"/>
    </xf>
    <xf numFmtId="4" fontId="3" fillId="0" borderId="116" xfId="0" applyNumberFormat="1" applyFont="1" applyBorder="1" applyAlignment="1">
      <alignment horizontal="left" vertical="center"/>
    </xf>
    <xf numFmtId="4" fontId="3" fillId="0" borderId="117" xfId="0" applyNumberFormat="1" applyFont="1" applyBorder="1" applyAlignment="1">
      <alignment horizontal="left" vertical="center"/>
    </xf>
    <xf numFmtId="4" fontId="2" fillId="0" borderId="90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4" fontId="2" fillId="0" borderId="68" xfId="0" applyNumberFormat="1" applyFont="1" applyBorder="1" applyAlignment="1">
      <alignment horizontal="center" vertical="center" wrapText="1"/>
    </xf>
    <xf numFmtId="4" fontId="2" fillId="0" borderId="69" xfId="0" applyNumberFormat="1" applyFont="1" applyBorder="1" applyAlignment="1">
      <alignment horizontal="center" vertical="center" wrapText="1"/>
    </xf>
    <xf numFmtId="4" fontId="2" fillId="0" borderId="70" xfId="0" applyNumberFormat="1" applyFont="1" applyBorder="1" applyAlignment="1">
      <alignment horizontal="center" vertical="center" wrapText="1"/>
    </xf>
    <xf numFmtId="4" fontId="2" fillId="0" borderId="7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2" fillId="0" borderId="57" xfId="0" applyNumberFormat="1" applyFont="1" applyBorder="1" applyAlignment="1">
      <alignment horizontal="center" vertical="center" wrapText="1"/>
    </xf>
    <xf numFmtId="4" fontId="2" fillId="0" borderId="58" xfId="0" applyNumberFormat="1" applyFont="1" applyBorder="1" applyAlignment="1">
      <alignment horizontal="center" vertical="center" wrapText="1"/>
    </xf>
    <xf numFmtId="4" fontId="2" fillId="0" borderId="59" xfId="0" applyNumberFormat="1" applyFont="1" applyBorder="1" applyAlignment="1">
      <alignment horizontal="center" vertical="center" wrapText="1"/>
    </xf>
    <xf numFmtId="4" fontId="2" fillId="0" borderId="60" xfId="0" applyNumberFormat="1" applyFont="1" applyBorder="1" applyAlignment="1">
      <alignment horizontal="center" vertical="center" wrapText="1"/>
    </xf>
    <xf numFmtId="4" fontId="2" fillId="0" borderId="61" xfId="0" applyNumberFormat="1" applyFont="1" applyBorder="1" applyAlignment="1">
      <alignment horizontal="center" vertical="center" wrapText="1"/>
    </xf>
    <xf numFmtId="4" fontId="2" fillId="0" borderId="62" xfId="0" applyNumberFormat="1" applyFont="1" applyBorder="1" applyAlignment="1">
      <alignment horizontal="center" vertical="center" wrapText="1"/>
    </xf>
    <xf numFmtId="4" fontId="2" fillId="0" borderId="63" xfId="0" applyNumberFormat="1" applyFont="1" applyBorder="1" applyAlignment="1">
      <alignment horizontal="center" vertical="center" wrapText="1"/>
    </xf>
    <xf numFmtId="4" fontId="2" fillId="0" borderId="64" xfId="0" applyNumberFormat="1" applyFont="1" applyBorder="1" applyAlignment="1">
      <alignment horizontal="center" vertical="center" wrapText="1"/>
    </xf>
    <xf numFmtId="4" fontId="2" fillId="0" borderId="65" xfId="0" applyNumberFormat="1" applyFont="1" applyBorder="1" applyAlignment="1">
      <alignment horizontal="center" vertical="center" wrapText="1"/>
    </xf>
    <xf numFmtId="4" fontId="2" fillId="0" borderId="66" xfId="0" applyNumberFormat="1" applyFont="1" applyBorder="1" applyAlignment="1">
      <alignment horizontal="center" vertical="center" wrapText="1"/>
    </xf>
    <xf numFmtId="4" fontId="2" fillId="0" borderId="67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72" xfId="0" applyNumberFormat="1" applyFont="1" applyBorder="1" applyAlignment="1">
      <alignment horizontal="center" vertical="center" wrapText="1"/>
    </xf>
    <xf numFmtId="1" fontId="2" fillId="0" borderId="81" xfId="0" applyNumberFormat="1" applyFont="1" applyBorder="1" applyAlignment="1">
      <alignment horizontal="center" vertical="center" wrapText="1"/>
    </xf>
    <xf numFmtId="1" fontId="2" fillId="0" borderId="95" xfId="0" applyNumberFormat="1" applyFont="1" applyBorder="1" applyAlignment="1">
      <alignment horizontal="center" vertical="center" wrapText="1"/>
    </xf>
    <xf numFmtId="4" fontId="2" fillId="0" borderId="73" xfId="0" applyNumberFormat="1" applyFont="1" applyBorder="1" applyAlignment="1">
      <alignment horizontal="center" vertical="center" wrapText="1"/>
    </xf>
    <xf numFmtId="4" fontId="2" fillId="0" borderId="82" xfId="0" applyNumberFormat="1" applyFont="1" applyBorder="1" applyAlignment="1">
      <alignment horizontal="center" vertical="center" wrapText="1"/>
    </xf>
    <xf numFmtId="4" fontId="2" fillId="0" borderId="96" xfId="0" applyNumberFormat="1" applyFont="1" applyBorder="1" applyAlignment="1">
      <alignment horizontal="center" vertical="center" wrapText="1"/>
    </xf>
    <xf numFmtId="4" fontId="2" fillId="0" borderId="74" xfId="0" applyNumberFormat="1" applyFont="1" applyBorder="1" applyAlignment="1">
      <alignment horizontal="center" vertical="center" wrapText="1"/>
    </xf>
    <xf numFmtId="4" fontId="2" fillId="0" borderId="83" xfId="0" applyNumberFormat="1" applyFont="1" applyBorder="1" applyAlignment="1">
      <alignment horizontal="center" vertical="center" wrapText="1"/>
    </xf>
    <xf numFmtId="4" fontId="2" fillId="0" borderId="80" xfId="0" applyNumberFormat="1" applyFont="1" applyBorder="1" applyAlignment="1">
      <alignment horizontal="center" vertical="center" wrapText="1"/>
    </xf>
    <xf numFmtId="4" fontId="2" fillId="0" borderId="84" xfId="0" applyNumberFormat="1" applyFont="1" applyBorder="1" applyAlignment="1">
      <alignment horizontal="center" vertical="center" wrapText="1"/>
    </xf>
    <xf numFmtId="4" fontId="2" fillId="0" borderId="85" xfId="0" applyNumberFormat="1" applyFont="1" applyBorder="1" applyAlignment="1">
      <alignment horizontal="center" vertical="center" wrapText="1"/>
    </xf>
    <xf numFmtId="4" fontId="2" fillId="0" borderId="86" xfId="0" applyNumberFormat="1" applyFont="1" applyBorder="1" applyAlignment="1">
      <alignment horizontal="center" vertical="center" wrapText="1"/>
    </xf>
    <xf numFmtId="4" fontId="2" fillId="0" borderId="87" xfId="0" applyNumberFormat="1" applyFont="1" applyBorder="1" applyAlignment="1">
      <alignment horizontal="center" vertical="center" wrapText="1"/>
    </xf>
    <xf numFmtId="4" fontId="2" fillId="0" borderId="88" xfId="0" applyNumberFormat="1" applyFont="1" applyBorder="1" applyAlignment="1">
      <alignment horizontal="center" vertical="center" wrapText="1"/>
    </xf>
    <xf numFmtId="4" fontId="2" fillId="0" borderId="8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551460" y="2073088"/>
    <xdr:ext cx="184731" cy="26456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wrap="none" lIns="91440" tIns="45720" rIns="91440" bIns="45720" anchor="t">
          <a:spAutoFit/>
        </a:bodyPr>
        <a:lstStyle>
          <a:defPPr/>
          <a:lvl1pPr lvl="0"/>
          <a:lvl2pPr lvl="1"/>
          <a:lvl3pPr lvl="2"/>
          <a:lvl4pPr lvl="3"/>
          <a:lvl5pPr lvl="4"/>
          <a:lvl6pPr lvl="5"/>
          <a:lvl7pPr lvl="6"/>
          <a:lvl8pPr lvl="7"/>
          <a:lvl9pPr lvl="8"/>
        </a:lstStyle>
        <a:p>
          <a:endParaRPr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0"/>
  <sheetViews>
    <sheetView tabSelected="1" view="pageBreakPreview" topLeftCell="A7" zoomScale="80" zoomScaleNormal="85" zoomScaleSheetLayoutView="80" workbookViewId="0">
      <selection activeCell="U10" sqref="U10"/>
    </sheetView>
  </sheetViews>
  <sheetFormatPr defaultColWidth="9.140625" defaultRowHeight="15" x14ac:dyDescent="0.25"/>
  <cols>
    <col min="1" max="1" width="8" style="1" customWidth="1"/>
    <col min="2" max="2" width="48.5703125" style="1" customWidth="1"/>
    <col min="3" max="3" width="8.7109375" style="2" customWidth="1"/>
    <col min="4" max="4" width="6.42578125" style="2" customWidth="1"/>
    <col min="5" max="5" width="9.28515625" style="2" customWidth="1"/>
    <col min="6" max="6" width="13.140625" style="3" customWidth="1"/>
    <col min="7" max="7" width="12.5703125" style="3" customWidth="1"/>
    <col min="8" max="8" width="14.7109375" style="4" customWidth="1"/>
    <col min="9" max="9" width="21.7109375" style="3" customWidth="1"/>
    <col min="10" max="10" width="12.140625" style="3" customWidth="1"/>
    <col min="11" max="11" width="20.85546875" style="3" customWidth="1"/>
    <col min="12" max="12" width="15.7109375" style="3" customWidth="1"/>
    <col min="13" max="13" width="18.5703125" style="3" customWidth="1"/>
    <col min="14" max="15" width="11" style="3" customWidth="1"/>
    <col min="16" max="16" width="9.140625" style="2" bestFit="1" customWidth="1"/>
    <col min="17" max="16384" width="9.140625" style="5"/>
  </cols>
  <sheetData>
    <row r="1" spans="1:16" ht="199.7" customHeight="1" x14ac:dyDescent="0.25">
      <c r="K1" s="104" t="s">
        <v>0</v>
      </c>
      <c r="L1" s="104"/>
      <c r="M1" s="104"/>
      <c r="N1" s="104"/>
      <c r="O1" s="104"/>
      <c r="P1" s="104"/>
    </row>
    <row r="2" spans="1:16" s="6" customFormat="1" ht="26.25" x14ac:dyDescent="0.4">
      <c r="A2" s="1"/>
      <c r="B2" s="105" t="s">
        <v>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s="6" customFormat="1" ht="26.25" x14ac:dyDescent="0.4">
      <c r="A3" s="1"/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6" s="6" customFormat="1" ht="26.25" x14ac:dyDescent="0.4">
      <c r="A4" s="1"/>
      <c r="B4" s="105" t="s">
        <v>4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16" s="6" customFormat="1" ht="18.600000000000001" customHeight="1" x14ac:dyDescent="0.4">
      <c r="A5" s="1"/>
      <c r="B5" s="16"/>
      <c r="C5" s="17"/>
      <c r="D5" s="18"/>
      <c r="E5" s="19"/>
      <c r="F5" s="20"/>
      <c r="G5" s="21"/>
      <c r="H5" s="22"/>
      <c r="I5" s="21"/>
      <c r="J5" s="21"/>
      <c r="K5" s="21"/>
      <c r="L5" s="23"/>
      <c r="M5" s="23"/>
      <c r="N5" s="23"/>
      <c r="O5" s="23"/>
      <c r="P5" s="24"/>
    </row>
    <row r="6" spans="1:16" s="6" customFormat="1" ht="26.25" x14ac:dyDescent="0.4">
      <c r="A6" s="1"/>
      <c r="B6" s="16"/>
      <c r="C6" s="17"/>
      <c r="D6" s="18"/>
      <c r="E6" s="19"/>
      <c r="F6" s="20"/>
      <c r="G6" s="21"/>
      <c r="H6" s="22"/>
      <c r="I6" s="21"/>
      <c r="J6" s="21"/>
      <c r="K6" s="21"/>
      <c r="L6" s="21"/>
      <c r="M6" s="21"/>
      <c r="N6" s="20"/>
      <c r="O6" s="20"/>
      <c r="P6" s="25"/>
    </row>
    <row r="7" spans="1:16" s="6" customFormat="1" ht="25.9" customHeight="1" x14ac:dyDescent="0.4">
      <c r="A7" s="1"/>
      <c r="B7" s="85" t="s">
        <v>9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8" spans="1:16" s="6" customFormat="1" ht="25.9" customHeight="1" x14ac:dyDescent="0.4">
      <c r="A8" s="1"/>
      <c r="B8" s="85" t="s">
        <v>10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</row>
    <row r="9" spans="1:16" s="6" customFormat="1" ht="25.9" customHeight="1" x14ac:dyDescent="0.4">
      <c r="A9" s="1"/>
      <c r="B9" s="85" t="s">
        <v>304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spans="1:16" s="6" customFormat="1" ht="22.5" customHeight="1" x14ac:dyDescent="0.4">
      <c r="A10" s="1"/>
      <c r="B10" s="85" t="s">
        <v>16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</row>
    <row r="11" spans="1:16" s="6" customFormat="1" ht="26.25" x14ac:dyDescent="0.25">
      <c r="A11" s="1"/>
      <c r="B11" s="1"/>
      <c r="C11" s="2"/>
      <c r="D11" s="2"/>
      <c r="E11" s="2"/>
      <c r="F11" s="3"/>
      <c r="G11" s="3"/>
      <c r="H11" s="4"/>
      <c r="I11" s="3"/>
      <c r="J11" s="3"/>
      <c r="K11" s="3"/>
      <c r="L11" s="3"/>
      <c r="M11" s="3"/>
      <c r="N11" s="3"/>
      <c r="O11" s="3"/>
      <c r="P11" s="31" t="s">
        <v>18</v>
      </c>
    </row>
    <row r="12" spans="1:16" s="32" customFormat="1" ht="12.75" customHeight="1" x14ac:dyDescent="0.25">
      <c r="A12" s="123" t="s">
        <v>19</v>
      </c>
      <c r="B12" s="123" t="s">
        <v>20</v>
      </c>
      <c r="C12" s="130" t="s">
        <v>21</v>
      </c>
      <c r="D12" s="134" t="s">
        <v>22</v>
      </c>
      <c r="E12" s="134" t="s">
        <v>23</v>
      </c>
      <c r="F12" s="93" t="s">
        <v>25</v>
      </c>
      <c r="G12" s="93" t="s">
        <v>26</v>
      </c>
      <c r="H12" s="145" t="s">
        <v>27</v>
      </c>
      <c r="I12" s="96" t="s">
        <v>28</v>
      </c>
      <c r="J12" s="100"/>
      <c r="K12" s="101"/>
      <c r="L12" s="102"/>
      <c r="M12" s="103"/>
      <c r="N12" s="93" t="s">
        <v>29</v>
      </c>
      <c r="O12" s="86" t="s">
        <v>31</v>
      </c>
      <c r="P12" s="86" t="s">
        <v>32</v>
      </c>
    </row>
    <row r="13" spans="1:16" s="32" customFormat="1" ht="12.75" customHeight="1" x14ac:dyDescent="0.25">
      <c r="A13" s="124"/>
      <c r="B13" s="127"/>
      <c r="C13" s="131"/>
      <c r="D13" s="135"/>
      <c r="E13" s="138"/>
      <c r="F13" s="141"/>
      <c r="G13" s="143"/>
      <c r="H13" s="146"/>
      <c r="I13" s="93" t="s">
        <v>33</v>
      </c>
      <c r="J13" s="96" t="s">
        <v>34</v>
      </c>
      <c r="K13" s="97"/>
      <c r="L13" s="98"/>
      <c r="M13" s="99"/>
      <c r="N13" s="94"/>
      <c r="O13" s="87"/>
      <c r="P13" s="90"/>
    </row>
    <row r="14" spans="1:16" s="32" customFormat="1" ht="135" customHeight="1" x14ac:dyDescent="0.25">
      <c r="A14" s="125"/>
      <c r="B14" s="128"/>
      <c r="C14" s="132"/>
      <c r="D14" s="136"/>
      <c r="E14" s="139"/>
      <c r="F14" s="142"/>
      <c r="G14" s="144"/>
      <c r="H14" s="147"/>
      <c r="I14" s="107"/>
      <c r="J14" s="35" t="s">
        <v>36</v>
      </c>
      <c r="K14" s="37" t="s">
        <v>37</v>
      </c>
      <c r="L14" s="35" t="s">
        <v>38</v>
      </c>
      <c r="M14" s="35" t="s">
        <v>39</v>
      </c>
      <c r="N14" s="95"/>
      <c r="O14" s="88"/>
      <c r="P14" s="91"/>
    </row>
    <row r="15" spans="1:16" s="32" customFormat="1" ht="12.75" customHeight="1" x14ac:dyDescent="0.25">
      <c r="A15" s="126"/>
      <c r="B15" s="129"/>
      <c r="C15" s="133"/>
      <c r="D15" s="137"/>
      <c r="E15" s="140"/>
      <c r="F15" s="36" t="s">
        <v>43</v>
      </c>
      <c r="G15" s="36" t="s">
        <v>43</v>
      </c>
      <c r="H15" s="38" t="s">
        <v>44</v>
      </c>
      <c r="I15" s="36" t="s">
        <v>45</v>
      </c>
      <c r="J15" s="36" t="s">
        <v>45</v>
      </c>
      <c r="K15" s="36" t="s">
        <v>45</v>
      </c>
      <c r="L15" s="36" t="s">
        <v>45</v>
      </c>
      <c r="M15" s="36" t="s">
        <v>45</v>
      </c>
      <c r="N15" s="36" t="s">
        <v>48</v>
      </c>
      <c r="O15" s="89"/>
      <c r="P15" s="92"/>
    </row>
    <row r="16" spans="1:16" s="39" customFormat="1" ht="12.75" x14ac:dyDescent="0.2">
      <c r="A16" s="40">
        <v>1</v>
      </c>
      <c r="B16" s="41">
        <v>2</v>
      </c>
      <c r="C16" s="42">
        <v>3</v>
      </c>
      <c r="D16" s="43">
        <v>4</v>
      </c>
      <c r="E16" s="42">
        <v>5</v>
      </c>
      <c r="F16" s="43">
        <v>6</v>
      </c>
      <c r="G16" s="42">
        <v>7</v>
      </c>
      <c r="H16" s="43">
        <v>8</v>
      </c>
      <c r="I16" s="42">
        <v>9</v>
      </c>
      <c r="J16" s="43">
        <v>10</v>
      </c>
      <c r="K16" s="42">
        <v>11</v>
      </c>
      <c r="L16" s="43">
        <v>12</v>
      </c>
      <c r="M16" s="42">
        <v>13</v>
      </c>
      <c r="N16" s="43">
        <v>14</v>
      </c>
      <c r="O16" s="43">
        <v>15</v>
      </c>
      <c r="P16" s="43">
        <v>16</v>
      </c>
    </row>
    <row r="17" spans="1:16" ht="24.95" customHeight="1" x14ac:dyDescent="0.25">
      <c r="A17" s="106" t="s">
        <v>56</v>
      </c>
      <c r="B17" s="108"/>
      <c r="C17" s="109"/>
      <c r="D17" s="110"/>
      <c r="E17" s="111"/>
      <c r="F17" s="112"/>
      <c r="G17" s="113"/>
      <c r="H17" s="114"/>
      <c r="I17" s="115"/>
      <c r="J17" s="116"/>
      <c r="K17" s="117"/>
      <c r="L17" s="118"/>
      <c r="M17" s="119"/>
      <c r="N17" s="120"/>
      <c r="O17" s="121"/>
      <c r="P17" s="122"/>
    </row>
    <row r="18" spans="1:16" ht="24.95" customHeight="1" x14ac:dyDescent="0.25">
      <c r="A18" s="44" t="s">
        <v>58</v>
      </c>
      <c r="B18" s="27"/>
      <c r="C18" s="28" t="s">
        <v>14</v>
      </c>
      <c r="D18" s="28" t="s">
        <v>14</v>
      </c>
      <c r="E18" s="28" t="s">
        <v>14</v>
      </c>
      <c r="F18" s="29">
        <f t="shared" ref="F18:M18" si="0">F19+F27+F32+F47+F49+F52+F60+F63+F67+F72+F74+F93+F98+F225+F229+F232+F235+F253</f>
        <v>849563.61999999976</v>
      </c>
      <c r="G18" s="29">
        <f t="shared" si="0"/>
        <v>689684.85000000021</v>
      </c>
      <c r="H18" s="30">
        <f t="shared" si="0"/>
        <v>39986</v>
      </c>
      <c r="I18" s="29">
        <f t="shared" si="0"/>
        <v>2699104664.5699983</v>
      </c>
      <c r="J18" s="29">
        <f t="shared" si="0"/>
        <v>0</v>
      </c>
      <c r="K18" s="29">
        <f t="shared" si="0"/>
        <v>150000000.00000003</v>
      </c>
      <c r="L18" s="29">
        <f t="shared" si="0"/>
        <v>0</v>
      </c>
      <c r="M18" s="29">
        <f t="shared" si="0"/>
        <v>2549104664.5699987</v>
      </c>
      <c r="N18" s="33">
        <f t="shared" ref="N18:N81" si="1">I18/G18</f>
        <v>3913.5333545024187</v>
      </c>
      <c r="O18" s="34" t="s">
        <v>14</v>
      </c>
      <c r="P18" s="34" t="s">
        <v>14</v>
      </c>
    </row>
    <row r="19" spans="1:16" ht="24.95" customHeight="1" x14ac:dyDescent="0.25">
      <c r="A19" s="26" t="s">
        <v>78</v>
      </c>
      <c r="B19" s="27"/>
      <c r="C19" s="28" t="s">
        <v>14</v>
      </c>
      <c r="D19" s="28" t="s">
        <v>14</v>
      </c>
      <c r="E19" s="28" t="s">
        <v>14</v>
      </c>
      <c r="F19" s="29">
        <f t="shared" ref="F19:M19" si="2">SUM(F20:F26)</f>
        <v>17882.28</v>
      </c>
      <c r="G19" s="29">
        <f t="shared" si="2"/>
        <v>14594.71</v>
      </c>
      <c r="H19" s="30">
        <f t="shared" si="2"/>
        <v>714</v>
      </c>
      <c r="I19" s="29">
        <f t="shared" si="2"/>
        <v>85943024.25999999</v>
      </c>
      <c r="J19" s="29">
        <f t="shared" si="2"/>
        <v>0</v>
      </c>
      <c r="K19" s="29">
        <f t="shared" si="2"/>
        <v>0</v>
      </c>
      <c r="L19" s="29">
        <f t="shared" si="2"/>
        <v>0</v>
      </c>
      <c r="M19" s="29">
        <f t="shared" si="2"/>
        <v>85943024.25999999</v>
      </c>
      <c r="N19" s="33">
        <f t="shared" si="1"/>
        <v>5888.6421354038548</v>
      </c>
      <c r="O19" s="34" t="s">
        <v>14</v>
      </c>
      <c r="P19" s="34" t="s">
        <v>14</v>
      </c>
    </row>
    <row r="20" spans="1:16" s="6" customFormat="1" ht="24.95" customHeight="1" x14ac:dyDescent="0.25">
      <c r="A20" s="7">
        <v>1</v>
      </c>
      <c r="B20" s="9" t="s">
        <v>88</v>
      </c>
      <c r="C20" s="7">
        <v>1961</v>
      </c>
      <c r="D20" s="7">
        <v>3</v>
      </c>
      <c r="E20" s="10">
        <v>3</v>
      </c>
      <c r="F20" s="11">
        <v>1644.4</v>
      </c>
      <c r="G20" s="47">
        <v>1530.2</v>
      </c>
      <c r="H20" s="13">
        <v>146</v>
      </c>
      <c r="I20" s="14">
        <f>прил.2!C13</f>
        <v>9081399.8300000001</v>
      </c>
      <c r="J20" s="14">
        <v>0</v>
      </c>
      <c r="K20" s="14">
        <v>0</v>
      </c>
      <c r="L20" s="14">
        <v>0</v>
      </c>
      <c r="M20" s="14">
        <f t="shared" ref="M20:M26" si="3">I20-J20-K20-L20</f>
        <v>9081399.8300000001</v>
      </c>
      <c r="N20" s="14">
        <f t="shared" si="1"/>
        <v>5934.7796562540843</v>
      </c>
      <c r="O20" s="12" t="s">
        <v>3</v>
      </c>
      <c r="P20" s="15" t="s">
        <v>91</v>
      </c>
    </row>
    <row r="21" spans="1:16" s="6" customFormat="1" ht="24.95" customHeight="1" x14ac:dyDescent="0.25">
      <c r="A21" s="7">
        <v>2</v>
      </c>
      <c r="B21" s="9" t="s">
        <v>92</v>
      </c>
      <c r="C21" s="7">
        <v>1962</v>
      </c>
      <c r="D21" s="7">
        <v>2</v>
      </c>
      <c r="E21" s="10">
        <v>1</v>
      </c>
      <c r="F21" s="12">
        <v>343.4</v>
      </c>
      <c r="G21" s="47">
        <v>313.89999999999998</v>
      </c>
      <c r="H21" s="13">
        <v>18</v>
      </c>
      <c r="I21" s="14">
        <f>прил.2!C14</f>
        <v>931028.26</v>
      </c>
      <c r="J21" s="14">
        <v>0</v>
      </c>
      <c r="K21" s="14">
        <v>0</v>
      </c>
      <c r="L21" s="14">
        <v>0</v>
      </c>
      <c r="M21" s="14">
        <f t="shared" si="3"/>
        <v>931028.26</v>
      </c>
      <c r="N21" s="14">
        <f t="shared" si="1"/>
        <v>2966.0027397260278</v>
      </c>
      <c r="O21" s="12" t="s">
        <v>6</v>
      </c>
      <c r="P21" s="15" t="s">
        <v>91</v>
      </c>
    </row>
    <row r="22" spans="1:16" s="6" customFormat="1" ht="24.95" customHeight="1" x14ac:dyDescent="0.25">
      <c r="A22" s="7">
        <v>3</v>
      </c>
      <c r="B22" s="9" t="s">
        <v>97</v>
      </c>
      <c r="C22" s="7">
        <v>1972</v>
      </c>
      <c r="D22" s="7">
        <v>5</v>
      </c>
      <c r="E22" s="10">
        <v>4</v>
      </c>
      <c r="F22" s="11">
        <v>4085.29</v>
      </c>
      <c r="G22" s="47">
        <v>3680.65</v>
      </c>
      <c r="H22" s="13">
        <v>108</v>
      </c>
      <c r="I22" s="14">
        <f>прил.2!C15</f>
        <v>44671041.720000006</v>
      </c>
      <c r="J22" s="14">
        <v>0</v>
      </c>
      <c r="K22" s="14">
        <v>0</v>
      </c>
      <c r="L22" s="14">
        <v>0</v>
      </c>
      <c r="M22" s="14">
        <f t="shared" si="3"/>
        <v>44671041.720000006</v>
      </c>
      <c r="N22" s="14">
        <f t="shared" si="1"/>
        <v>12136.726317362423</v>
      </c>
      <c r="O22" s="12" t="s">
        <v>6</v>
      </c>
      <c r="P22" s="15" t="s">
        <v>91</v>
      </c>
    </row>
    <row r="23" spans="1:16" s="6" customFormat="1" ht="24.95" customHeight="1" x14ac:dyDescent="0.25">
      <c r="A23" s="7">
        <v>4</v>
      </c>
      <c r="B23" s="9" t="s">
        <v>103</v>
      </c>
      <c r="C23" s="7">
        <v>1975</v>
      </c>
      <c r="D23" s="7">
        <v>5</v>
      </c>
      <c r="E23" s="10">
        <v>4</v>
      </c>
      <c r="F23" s="11">
        <v>3662.7</v>
      </c>
      <c r="G23" s="47">
        <v>3307.64</v>
      </c>
      <c r="H23" s="13">
        <v>119</v>
      </c>
      <c r="I23" s="14">
        <f>прил.2!C16</f>
        <v>22697303.629999999</v>
      </c>
      <c r="J23" s="14">
        <v>0</v>
      </c>
      <c r="K23" s="14">
        <v>0</v>
      </c>
      <c r="L23" s="14">
        <v>0</v>
      </c>
      <c r="M23" s="14">
        <f t="shared" si="3"/>
        <v>22697303.629999999</v>
      </c>
      <c r="N23" s="14">
        <f t="shared" si="1"/>
        <v>6862.0840327242386</v>
      </c>
      <c r="O23" s="12" t="s">
        <v>3</v>
      </c>
      <c r="P23" s="15" t="s">
        <v>91</v>
      </c>
    </row>
    <row r="24" spans="1:16" s="6" customFormat="1" ht="24.95" customHeight="1" x14ac:dyDescent="0.25">
      <c r="A24" s="7">
        <v>5</v>
      </c>
      <c r="B24" s="49" t="s">
        <v>108</v>
      </c>
      <c r="C24" s="7">
        <v>1980</v>
      </c>
      <c r="D24" s="7">
        <v>5</v>
      </c>
      <c r="E24" s="10">
        <v>4</v>
      </c>
      <c r="F24" s="11">
        <v>5710.9</v>
      </c>
      <c r="G24" s="47">
        <v>4106.41</v>
      </c>
      <c r="H24" s="13">
        <v>224</v>
      </c>
      <c r="I24" s="14">
        <f>прил.2!C17</f>
        <v>1139603.3500000001</v>
      </c>
      <c r="J24" s="14">
        <v>0</v>
      </c>
      <c r="K24" s="14">
        <v>0</v>
      </c>
      <c r="L24" s="14">
        <v>0</v>
      </c>
      <c r="M24" s="14">
        <f t="shared" si="3"/>
        <v>1139603.3500000001</v>
      </c>
      <c r="N24" s="14">
        <f t="shared" si="1"/>
        <v>277.51816063179274</v>
      </c>
      <c r="O24" s="12" t="s">
        <v>3</v>
      </c>
      <c r="P24" s="15" t="s">
        <v>91</v>
      </c>
    </row>
    <row r="25" spans="1:16" s="6" customFormat="1" ht="24.95" customHeight="1" x14ac:dyDescent="0.25">
      <c r="A25" s="7">
        <v>6</v>
      </c>
      <c r="B25" s="49" t="s">
        <v>111</v>
      </c>
      <c r="C25" s="7">
        <v>1985</v>
      </c>
      <c r="D25" s="7">
        <v>2</v>
      </c>
      <c r="E25" s="10">
        <v>1</v>
      </c>
      <c r="F25" s="11">
        <v>497.09</v>
      </c>
      <c r="G25" s="47">
        <v>451.9</v>
      </c>
      <c r="H25" s="13">
        <v>27</v>
      </c>
      <c r="I25" s="14">
        <f>прил.2!C18</f>
        <v>248302.25</v>
      </c>
      <c r="J25" s="14">
        <v>0</v>
      </c>
      <c r="K25" s="14">
        <v>0</v>
      </c>
      <c r="L25" s="14">
        <v>0</v>
      </c>
      <c r="M25" s="14">
        <f t="shared" si="3"/>
        <v>248302.25</v>
      </c>
      <c r="N25" s="14">
        <f t="shared" si="1"/>
        <v>549.46282363354726</v>
      </c>
      <c r="O25" s="12" t="s">
        <v>3</v>
      </c>
      <c r="P25" s="15" t="s">
        <v>91</v>
      </c>
    </row>
    <row r="26" spans="1:16" s="6" customFormat="1" ht="24.95" customHeight="1" x14ac:dyDescent="0.25">
      <c r="A26" s="7">
        <v>7</v>
      </c>
      <c r="B26" s="9" t="s">
        <v>115</v>
      </c>
      <c r="C26" s="7">
        <v>1989</v>
      </c>
      <c r="D26" s="7">
        <v>3</v>
      </c>
      <c r="E26" s="10">
        <v>2</v>
      </c>
      <c r="F26" s="12">
        <v>1938.5</v>
      </c>
      <c r="G26" s="12">
        <v>1204.01</v>
      </c>
      <c r="H26" s="13">
        <v>72</v>
      </c>
      <c r="I26" s="14">
        <f>прил.2!C19</f>
        <v>7174345.2199999997</v>
      </c>
      <c r="J26" s="14">
        <v>0</v>
      </c>
      <c r="K26" s="14">
        <v>0</v>
      </c>
      <c r="L26" s="14">
        <v>0</v>
      </c>
      <c r="M26" s="14">
        <f t="shared" si="3"/>
        <v>7174345.2199999997</v>
      </c>
      <c r="N26" s="14">
        <f t="shared" si="1"/>
        <v>5958.7089974335759</v>
      </c>
      <c r="O26" s="12" t="s">
        <v>6</v>
      </c>
      <c r="P26" s="15" t="s">
        <v>91</v>
      </c>
    </row>
    <row r="27" spans="1:16" s="6" customFormat="1" ht="24.95" customHeight="1" x14ac:dyDescent="0.25">
      <c r="A27" s="26" t="s">
        <v>117</v>
      </c>
      <c r="B27" s="50"/>
      <c r="C27" s="28" t="s">
        <v>14</v>
      </c>
      <c r="D27" s="28" t="s">
        <v>14</v>
      </c>
      <c r="E27" s="28" t="s">
        <v>14</v>
      </c>
      <c r="F27" s="51">
        <f t="shared" ref="F27:M27" si="4">SUM(F28:F31)</f>
        <v>9765.7000000000007</v>
      </c>
      <c r="G27" s="51">
        <f t="shared" si="4"/>
        <v>7462.7</v>
      </c>
      <c r="H27" s="52">
        <f t="shared" si="4"/>
        <v>432</v>
      </c>
      <c r="I27" s="51">
        <f t="shared" si="4"/>
        <v>50605270.350000001</v>
      </c>
      <c r="J27" s="51">
        <f t="shared" si="4"/>
        <v>0</v>
      </c>
      <c r="K27" s="51">
        <f t="shared" si="4"/>
        <v>0</v>
      </c>
      <c r="L27" s="51">
        <f t="shared" si="4"/>
        <v>0</v>
      </c>
      <c r="M27" s="51">
        <f t="shared" si="4"/>
        <v>50605270.350000001</v>
      </c>
      <c r="N27" s="33">
        <f t="shared" si="1"/>
        <v>6781.0940209307628</v>
      </c>
      <c r="O27" s="34" t="s">
        <v>14</v>
      </c>
      <c r="P27" s="34" t="s">
        <v>14</v>
      </c>
    </row>
    <row r="28" spans="1:16" s="6" customFormat="1" ht="24.95" customHeight="1" x14ac:dyDescent="0.25">
      <c r="A28" s="7">
        <v>8</v>
      </c>
      <c r="B28" s="9" t="s">
        <v>120</v>
      </c>
      <c r="C28" s="7">
        <v>1961</v>
      </c>
      <c r="D28" s="7">
        <v>2</v>
      </c>
      <c r="E28" s="10">
        <v>1</v>
      </c>
      <c r="F28" s="12">
        <v>299.2</v>
      </c>
      <c r="G28" s="47">
        <v>272</v>
      </c>
      <c r="H28" s="13">
        <v>20</v>
      </c>
      <c r="I28" s="14">
        <f>прил.2!C21</f>
        <v>4340797.95</v>
      </c>
      <c r="J28" s="14">
        <v>0</v>
      </c>
      <c r="K28" s="14">
        <v>0</v>
      </c>
      <c r="L28" s="14">
        <v>0</v>
      </c>
      <c r="M28" s="14">
        <f>I28-J28-K28-L28</f>
        <v>4340797.95</v>
      </c>
      <c r="N28" s="14">
        <f t="shared" si="1"/>
        <v>15958.81599264706</v>
      </c>
      <c r="O28" s="12" t="s">
        <v>6</v>
      </c>
      <c r="P28" s="15" t="s">
        <v>91</v>
      </c>
    </row>
    <row r="29" spans="1:16" s="6" customFormat="1" ht="24.95" customHeight="1" x14ac:dyDescent="0.25">
      <c r="A29" s="7">
        <v>9</v>
      </c>
      <c r="B29" s="9" t="s">
        <v>121</v>
      </c>
      <c r="C29" s="7">
        <v>1967</v>
      </c>
      <c r="D29" s="7">
        <v>5</v>
      </c>
      <c r="E29" s="10">
        <v>4</v>
      </c>
      <c r="F29" s="12">
        <v>3713.3</v>
      </c>
      <c r="G29" s="47">
        <v>2856</v>
      </c>
      <c r="H29" s="13">
        <v>160</v>
      </c>
      <c r="I29" s="14">
        <f>прил.2!C22</f>
        <v>16793796.25</v>
      </c>
      <c r="J29" s="14">
        <v>0</v>
      </c>
      <c r="K29" s="14">
        <v>0</v>
      </c>
      <c r="L29" s="14">
        <v>0</v>
      </c>
      <c r="M29" s="14">
        <f>I29-J29-K29-L29</f>
        <v>16793796.25</v>
      </c>
      <c r="N29" s="14">
        <f t="shared" si="1"/>
        <v>5880.1807598039213</v>
      </c>
      <c r="O29" s="12" t="s">
        <v>3</v>
      </c>
      <c r="P29" s="15" t="s">
        <v>91</v>
      </c>
    </row>
    <row r="30" spans="1:16" s="6" customFormat="1" ht="24.95" customHeight="1" x14ac:dyDescent="0.25">
      <c r="A30" s="7">
        <v>10</v>
      </c>
      <c r="B30" s="9" t="s">
        <v>123</v>
      </c>
      <c r="C30" s="7">
        <v>1967</v>
      </c>
      <c r="D30" s="7">
        <v>4</v>
      </c>
      <c r="E30" s="10">
        <v>3</v>
      </c>
      <c r="F30" s="12">
        <v>2683.6</v>
      </c>
      <c r="G30" s="47">
        <v>1982.4</v>
      </c>
      <c r="H30" s="13">
        <v>113</v>
      </c>
      <c r="I30" s="14">
        <f>прил.2!C23</f>
        <v>12743390.939999999</v>
      </c>
      <c r="J30" s="14">
        <v>0</v>
      </c>
      <c r="K30" s="14">
        <v>0</v>
      </c>
      <c r="L30" s="14">
        <v>0</v>
      </c>
      <c r="M30" s="14">
        <f>I30-J30-K30-L30</f>
        <v>12743390.939999999</v>
      </c>
      <c r="N30" s="14">
        <f t="shared" si="1"/>
        <v>6428.2641949152539</v>
      </c>
      <c r="O30" s="12" t="s">
        <v>3</v>
      </c>
      <c r="P30" s="15" t="s">
        <v>91</v>
      </c>
    </row>
    <row r="31" spans="1:16" s="6" customFormat="1" ht="24.95" customHeight="1" x14ac:dyDescent="0.25">
      <c r="A31" s="7">
        <v>11</v>
      </c>
      <c r="B31" s="49" t="s">
        <v>40</v>
      </c>
      <c r="C31" s="7">
        <v>1964</v>
      </c>
      <c r="D31" s="7">
        <v>4</v>
      </c>
      <c r="E31" s="10">
        <v>4</v>
      </c>
      <c r="F31" s="12">
        <v>3069.6</v>
      </c>
      <c r="G31" s="12">
        <v>2352.3000000000002</v>
      </c>
      <c r="H31" s="13">
        <v>139</v>
      </c>
      <c r="I31" s="14">
        <f>прил.2!C24</f>
        <v>16727285.209999999</v>
      </c>
      <c r="J31" s="14">
        <v>0</v>
      </c>
      <c r="K31" s="14">
        <v>0</v>
      </c>
      <c r="L31" s="14">
        <v>0</v>
      </c>
      <c r="M31" s="14">
        <f>I31-J31-K31-L31</f>
        <v>16727285.209999999</v>
      </c>
      <c r="N31" s="14">
        <f t="shared" si="1"/>
        <v>7111.0339710070984</v>
      </c>
      <c r="O31" s="12" t="s">
        <v>3</v>
      </c>
      <c r="P31" s="15" t="s">
        <v>91</v>
      </c>
    </row>
    <row r="32" spans="1:16" s="6" customFormat="1" ht="24.95" customHeight="1" x14ac:dyDescent="0.25">
      <c r="A32" s="26" t="s">
        <v>61</v>
      </c>
      <c r="B32" s="50"/>
      <c r="C32" s="28" t="s">
        <v>14</v>
      </c>
      <c r="D32" s="28" t="s">
        <v>14</v>
      </c>
      <c r="E32" s="28" t="s">
        <v>14</v>
      </c>
      <c r="F32" s="51">
        <f t="shared" ref="F32:M32" si="5">SUM(F33:F46)</f>
        <v>7963.5599999999995</v>
      </c>
      <c r="G32" s="51">
        <f t="shared" si="5"/>
        <v>6996.7399999999989</v>
      </c>
      <c r="H32" s="52">
        <f t="shared" si="5"/>
        <v>387</v>
      </c>
      <c r="I32" s="51">
        <f t="shared" si="5"/>
        <v>37406707.43</v>
      </c>
      <c r="J32" s="51">
        <f t="shared" si="5"/>
        <v>0</v>
      </c>
      <c r="K32" s="51">
        <f t="shared" si="5"/>
        <v>0</v>
      </c>
      <c r="L32" s="51">
        <f t="shared" si="5"/>
        <v>0</v>
      </c>
      <c r="M32" s="51">
        <f t="shared" si="5"/>
        <v>37406707.43</v>
      </c>
      <c r="N32" s="33">
        <f t="shared" si="1"/>
        <v>5346.3051978492849</v>
      </c>
      <c r="O32" s="34" t="s">
        <v>14</v>
      </c>
      <c r="P32" s="34" t="s">
        <v>14</v>
      </c>
    </row>
    <row r="33" spans="1:16" s="6" customFormat="1" ht="24.95" customHeight="1" x14ac:dyDescent="0.25">
      <c r="A33" s="7">
        <v>12</v>
      </c>
      <c r="B33" s="9" t="s">
        <v>80</v>
      </c>
      <c r="C33" s="7">
        <v>1936</v>
      </c>
      <c r="D33" s="7">
        <v>1</v>
      </c>
      <c r="E33" s="10">
        <v>1</v>
      </c>
      <c r="F33" s="12">
        <v>260.60000000000002</v>
      </c>
      <c r="G33" s="47">
        <v>200.9</v>
      </c>
      <c r="H33" s="13">
        <v>16</v>
      </c>
      <c r="I33" s="14">
        <f>прил.2!C26</f>
        <v>150000</v>
      </c>
      <c r="J33" s="14">
        <v>0</v>
      </c>
      <c r="K33" s="14">
        <v>0</v>
      </c>
      <c r="L33" s="14">
        <v>0</v>
      </c>
      <c r="M33" s="14">
        <f t="shared" ref="M33:M46" si="6">I33-J33-K33-L33</f>
        <v>150000</v>
      </c>
      <c r="N33" s="14">
        <f t="shared" si="1"/>
        <v>746.64011946241908</v>
      </c>
      <c r="O33" s="12" t="s">
        <v>3</v>
      </c>
      <c r="P33" s="15" t="s">
        <v>91</v>
      </c>
    </row>
    <row r="34" spans="1:16" s="6" customFormat="1" ht="24.95" customHeight="1" x14ac:dyDescent="0.25">
      <c r="A34" s="7">
        <v>13</v>
      </c>
      <c r="B34" s="9" t="s">
        <v>83</v>
      </c>
      <c r="C34" s="7">
        <v>1936</v>
      </c>
      <c r="D34" s="7">
        <v>1</v>
      </c>
      <c r="E34" s="10">
        <v>1</v>
      </c>
      <c r="F34" s="12">
        <v>258.5</v>
      </c>
      <c r="G34" s="47">
        <v>204</v>
      </c>
      <c r="H34" s="13">
        <v>16</v>
      </c>
      <c r="I34" s="14">
        <f>прил.2!C27</f>
        <v>150000</v>
      </c>
      <c r="J34" s="14">
        <v>0</v>
      </c>
      <c r="K34" s="14">
        <v>0</v>
      </c>
      <c r="L34" s="14">
        <v>0</v>
      </c>
      <c r="M34" s="14">
        <f t="shared" si="6"/>
        <v>150000</v>
      </c>
      <c r="N34" s="14">
        <f t="shared" si="1"/>
        <v>735.29411764705878</v>
      </c>
      <c r="O34" s="12" t="s">
        <v>3</v>
      </c>
      <c r="P34" s="15" t="s">
        <v>91</v>
      </c>
    </row>
    <row r="35" spans="1:16" s="6" customFormat="1" ht="24.95" customHeight="1" x14ac:dyDescent="0.25">
      <c r="A35" s="7">
        <v>14</v>
      </c>
      <c r="B35" s="9" t="s">
        <v>132</v>
      </c>
      <c r="C35" s="7">
        <v>1969</v>
      </c>
      <c r="D35" s="7">
        <v>2</v>
      </c>
      <c r="E35" s="10">
        <v>2</v>
      </c>
      <c r="F35" s="12">
        <v>425.59</v>
      </c>
      <c r="G35" s="47">
        <v>389</v>
      </c>
      <c r="H35" s="13">
        <v>18</v>
      </c>
      <c r="I35" s="14">
        <f>прил.2!C28</f>
        <v>1363934.68</v>
      </c>
      <c r="J35" s="14">
        <v>0</v>
      </c>
      <c r="K35" s="14">
        <v>0</v>
      </c>
      <c r="L35" s="14">
        <v>0</v>
      </c>
      <c r="M35" s="14">
        <f t="shared" si="6"/>
        <v>1363934.68</v>
      </c>
      <c r="N35" s="14">
        <f t="shared" si="1"/>
        <v>3506.2588174807197</v>
      </c>
      <c r="O35" s="12" t="s">
        <v>6</v>
      </c>
      <c r="P35" s="15" t="s">
        <v>91</v>
      </c>
    </row>
    <row r="36" spans="1:16" s="6" customFormat="1" ht="24.95" customHeight="1" x14ac:dyDescent="0.25">
      <c r="A36" s="7">
        <v>15</v>
      </c>
      <c r="B36" s="9" t="s">
        <v>134</v>
      </c>
      <c r="C36" s="7">
        <v>1978</v>
      </c>
      <c r="D36" s="7">
        <v>2</v>
      </c>
      <c r="E36" s="10">
        <v>3</v>
      </c>
      <c r="F36" s="12">
        <v>921</v>
      </c>
      <c r="G36" s="47">
        <v>814.27</v>
      </c>
      <c r="H36" s="13">
        <v>35</v>
      </c>
      <c r="I36" s="14">
        <f>прил.2!C29</f>
        <v>2538635.02</v>
      </c>
      <c r="J36" s="14">
        <v>0</v>
      </c>
      <c r="K36" s="14">
        <v>0</v>
      </c>
      <c r="L36" s="14">
        <v>0</v>
      </c>
      <c r="M36" s="14">
        <f t="shared" si="6"/>
        <v>2538635.02</v>
      </c>
      <c r="N36" s="14">
        <f t="shared" si="1"/>
        <v>3117.6821201812668</v>
      </c>
      <c r="O36" s="12" t="s">
        <v>6</v>
      </c>
      <c r="P36" s="15" t="s">
        <v>91</v>
      </c>
    </row>
    <row r="37" spans="1:16" s="6" customFormat="1" ht="24.95" customHeight="1" x14ac:dyDescent="0.25">
      <c r="A37" s="7">
        <v>16</v>
      </c>
      <c r="B37" s="9" t="s">
        <v>95</v>
      </c>
      <c r="C37" s="7">
        <v>1980</v>
      </c>
      <c r="D37" s="7">
        <v>2</v>
      </c>
      <c r="E37" s="10">
        <v>1</v>
      </c>
      <c r="F37" s="12">
        <v>438.24</v>
      </c>
      <c r="G37" s="47">
        <v>398.4</v>
      </c>
      <c r="H37" s="13">
        <v>27</v>
      </c>
      <c r="I37" s="14">
        <f>прил.2!C30</f>
        <v>100000</v>
      </c>
      <c r="J37" s="14">
        <v>0</v>
      </c>
      <c r="K37" s="14">
        <v>0</v>
      </c>
      <c r="L37" s="14">
        <v>0</v>
      </c>
      <c r="M37" s="14">
        <f t="shared" si="6"/>
        <v>100000</v>
      </c>
      <c r="N37" s="14">
        <f t="shared" si="1"/>
        <v>251.00401606425703</v>
      </c>
      <c r="O37" s="12" t="s">
        <v>3</v>
      </c>
      <c r="P37" s="15" t="s">
        <v>91</v>
      </c>
    </row>
    <row r="38" spans="1:16" s="6" customFormat="1" ht="24.95" customHeight="1" x14ac:dyDescent="0.25">
      <c r="A38" s="7">
        <v>17</v>
      </c>
      <c r="B38" s="9" t="s">
        <v>139</v>
      </c>
      <c r="C38" s="7">
        <v>1980</v>
      </c>
      <c r="D38" s="7">
        <v>2</v>
      </c>
      <c r="E38" s="10">
        <v>1</v>
      </c>
      <c r="F38" s="12">
        <v>392.2</v>
      </c>
      <c r="G38" s="47">
        <v>356.6</v>
      </c>
      <c r="H38" s="13">
        <v>13</v>
      </c>
      <c r="I38" s="14">
        <f>прил.2!C31</f>
        <v>1157095.25</v>
      </c>
      <c r="J38" s="14">
        <v>0</v>
      </c>
      <c r="K38" s="14">
        <v>0</v>
      </c>
      <c r="L38" s="14">
        <v>0</v>
      </c>
      <c r="M38" s="14">
        <f t="shared" si="6"/>
        <v>1157095.25</v>
      </c>
      <c r="N38" s="14">
        <f t="shared" si="1"/>
        <v>3244.798794167134</v>
      </c>
      <c r="O38" s="12" t="s">
        <v>6</v>
      </c>
      <c r="P38" s="15" t="s">
        <v>91</v>
      </c>
    </row>
    <row r="39" spans="1:16" s="6" customFormat="1" ht="24.95" customHeight="1" x14ac:dyDescent="0.25">
      <c r="A39" s="7">
        <v>18</v>
      </c>
      <c r="B39" s="9" t="s">
        <v>142</v>
      </c>
      <c r="C39" s="7">
        <v>1966</v>
      </c>
      <c r="D39" s="7">
        <v>2</v>
      </c>
      <c r="E39" s="10">
        <v>1</v>
      </c>
      <c r="F39" s="12">
        <v>787.6</v>
      </c>
      <c r="G39" s="47">
        <v>518.87</v>
      </c>
      <c r="H39" s="13">
        <v>22</v>
      </c>
      <c r="I39" s="14">
        <f>прил.2!C32</f>
        <v>12710335.319999998</v>
      </c>
      <c r="J39" s="14">
        <v>0</v>
      </c>
      <c r="K39" s="14">
        <v>0</v>
      </c>
      <c r="L39" s="14">
        <v>0</v>
      </c>
      <c r="M39" s="14">
        <f t="shared" si="6"/>
        <v>12710335.319999998</v>
      </c>
      <c r="N39" s="14">
        <f t="shared" si="1"/>
        <v>24496.184631988741</v>
      </c>
      <c r="O39" s="12" t="s">
        <v>3</v>
      </c>
      <c r="P39" s="15" t="s">
        <v>91</v>
      </c>
    </row>
    <row r="40" spans="1:16" s="6" customFormat="1" ht="24.95" customHeight="1" x14ac:dyDescent="0.25">
      <c r="A40" s="7">
        <v>19</v>
      </c>
      <c r="B40" s="9" t="s">
        <v>145</v>
      </c>
      <c r="C40" s="7">
        <v>1972</v>
      </c>
      <c r="D40" s="7">
        <v>2</v>
      </c>
      <c r="E40" s="10">
        <v>2</v>
      </c>
      <c r="F40" s="12">
        <v>992.09</v>
      </c>
      <c r="G40" s="47">
        <v>901.9</v>
      </c>
      <c r="H40" s="13">
        <v>47</v>
      </c>
      <c r="I40" s="14">
        <f>прил.2!C33</f>
        <v>5609066.1699999999</v>
      </c>
      <c r="J40" s="14">
        <v>0</v>
      </c>
      <c r="K40" s="14">
        <v>0</v>
      </c>
      <c r="L40" s="14">
        <v>0</v>
      </c>
      <c r="M40" s="14">
        <f t="shared" si="6"/>
        <v>5609066.1699999999</v>
      </c>
      <c r="N40" s="14">
        <f t="shared" si="1"/>
        <v>6219.166393169975</v>
      </c>
      <c r="O40" s="12" t="s">
        <v>3</v>
      </c>
      <c r="P40" s="15" t="s">
        <v>91</v>
      </c>
    </row>
    <row r="41" spans="1:16" s="6" customFormat="1" ht="24.95" customHeight="1" x14ac:dyDescent="0.25">
      <c r="A41" s="7">
        <v>20</v>
      </c>
      <c r="B41" s="9" t="s">
        <v>151</v>
      </c>
      <c r="C41" s="7">
        <v>1984</v>
      </c>
      <c r="D41" s="7">
        <v>2</v>
      </c>
      <c r="E41" s="10">
        <v>2</v>
      </c>
      <c r="F41" s="12">
        <v>647.46</v>
      </c>
      <c r="G41" s="47">
        <v>588.6</v>
      </c>
      <c r="H41" s="13">
        <v>22</v>
      </c>
      <c r="I41" s="14">
        <f>прил.2!C34</f>
        <v>3529558.7800000003</v>
      </c>
      <c r="J41" s="14">
        <v>0</v>
      </c>
      <c r="K41" s="14">
        <v>0</v>
      </c>
      <c r="L41" s="14">
        <v>0</v>
      </c>
      <c r="M41" s="14">
        <f t="shared" si="6"/>
        <v>3529558.7800000003</v>
      </c>
      <c r="N41" s="14">
        <f t="shared" si="1"/>
        <v>5996.5320761128105</v>
      </c>
      <c r="O41" s="12" t="s">
        <v>6</v>
      </c>
      <c r="P41" s="15" t="s">
        <v>91</v>
      </c>
    </row>
    <row r="42" spans="1:16" s="6" customFormat="1" ht="24.95" customHeight="1" x14ac:dyDescent="0.25">
      <c r="A42" s="7">
        <v>21</v>
      </c>
      <c r="B42" s="9" t="s">
        <v>101</v>
      </c>
      <c r="C42" s="7">
        <v>1989</v>
      </c>
      <c r="D42" s="7">
        <v>2</v>
      </c>
      <c r="E42" s="10">
        <v>2</v>
      </c>
      <c r="F42" s="11">
        <v>623.59</v>
      </c>
      <c r="G42" s="47">
        <v>566.9</v>
      </c>
      <c r="H42" s="13">
        <v>35</v>
      </c>
      <c r="I42" s="14">
        <f>прил.2!C35</f>
        <v>114156.35</v>
      </c>
      <c r="J42" s="14">
        <v>0</v>
      </c>
      <c r="K42" s="14">
        <v>0</v>
      </c>
      <c r="L42" s="14">
        <v>0</v>
      </c>
      <c r="M42" s="14">
        <f t="shared" si="6"/>
        <v>114156.35</v>
      </c>
      <c r="N42" s="14">
        <f t="shared" si="1"/>
        <v>201.36946551420004</v>
      </c>
      <c r="O42" s="12" t="s">
        <v>3</v>
      </c>
      <c r="P42" s="15" t="s">
        <v>91</v>
      </c>
    </row>
    <row r="43" spans="1:16" s="6" customFormat="1" ht="24.95" customHeight="1" x14ac:dyDescent="0.25">
      <c r="A43" s="7">
        <v>22</v>
      </c>
      <c r="B43" s="9" t="s">
        <v>110</v>
      </c>
      <c r="C43" s="7">
        <v>1975</v>
      </c>
      <c r="D43" s="7">
        <v>2</v>
      </c>
      <c r="E43" s="10">
        <v>2</v>
      </c>
      <c r="F43" s="12">
        <v>695.7</v>
      </c>
      <c r="G43" s="47">
        <v>680.2</v>
      </c>
      <c r="H43" s="13">
        <v>48</v>
      </c>
      <c r="I43" s="14">
        <f>прил.2!C36</f>
        <v>329040</v>
      </c>
      <c r="J43" s="14">
        <v>0</v>
      </c>
      <c r="K43" s="14">
        <v>0</v>
      </c>
      <c r="L43" s="14">
        <v>0</v>
      </c>
      <c r="M43" s="14">
        <f t="shared" si="6"/>
        <v>329040</v>
      </c>
      <c r="N43" s="14">
        <f t="shared" si="1"/>
        <v>483.74007644810348</v>
      </c>
      <c r="O43" s="12" t="s">
        <v>3</v>
      </c>
      <c r="P43" s="15" t="s">
        <v>91</v>
      </c>
    </row>
    <row r="44" spans="1:16" s="6" customFormat="1" ht="24.95" customHeight="1" x14ac:dyDescent="0.25">
      <c r="A44" s="7">
        <v>23</v>
      </c>
      <c r="B44" s="9" t="s">
        <v>158</v>
      </c>
      <c r="C44" s="7">
        <v>1989</v>
      </c>
      <c r="D44" s="7">
        <v>2</v>
      </c>
      <c r="E44" s="10">
        <v>2</v>
      </c>
      <c r="F44" s="12">
        <v>551.32000000000005</v>
      </c>
      <c r="G44" s="47">
        <v>501.2</v>
      </c>
      <c r="H44" s="13">
        <v>32</v>
      </c>
      <c r="I44" s="14">
        <f>прил.2!C37</f>
        <v>2610056.2599999998</v>
      </c>
      <c r="J44" s="14">
        <v>0</v>
      </c>
      <c r="K44" s="14">
        <v>0</v>
      </c>
      <c r="L44" s="14">
        <v>0</v>
      </c>
      <c r="M44" s="14">
        <f t="shared" si="6"/>
        <v>2610056.2599999998</v>
      </c>
      <c r="N44" s="14">
        <f t="shared" si="1"/>
        <v>5207.6142458100558</v>
      </c>
      <c r="O44" s="12" t="s">
        <v>6</v>
      </c>
      <c r="P44" s="15" t="s">
        <v>91</v>
      </c>
    </row>
    <row r="45" spans="1:16" s="6" customFormat="1" ht="24.95" customHeight="1" x14ac:dyDescent="0.25">
      <c r="A45" s="7">
        <v>24</v>
      </c>
      <c r="B45" s="9" t="s">
        <v>163</v>
      </c>
      <c r="C45" s="7">
        <v>1988</v>
      </c>
      <c r="D45" s="7">
        <v>2</v>
      </c>
      <c r="E45" s="10">
        <v>2</v>
      </c>
      <c r="F45" s="12">
        <v>585</v>
      </c>
      <c r="G45" s="47">
        <v>526.20000000000005</v>
      </c>
      <c r="H45" s="13">
        <v>38</v>
      </c>
      <c r="I45" s="14">
        <f>прил.2!C38</f>
        <v>6409349.04</v>
      </c>
      <c r="J45" s="14">
        <v>0</v>
      </c>
      <c r="K45" s="14">
        <v>0</v>
      </c>
      <c r="L45" s="14">
        <v>0</v>
      </c>
      <c r="M45" s="14">
        <f t="shared" si="6"/>
        <v>6409349.04</v>
      </c>
      <c r="N45" s="14">
        <f t="shared" si="1"/>
        <v>12180.442873432154</v>
      </c>
      <c r="O45" s="12" t="s">
        <v>6</v>
      </c>
      <c r="P45" s="15" t="s">
        <v>91</v>
      </c>
    </row>
    <row r="46" spans="1:16" s="6" customFormat="1" ht="24.95" customHeight="1" x14ac:dyDescent="0.25">
      <c r="A46" s="7">
        <v>25</v>
      </c>
      <c r="B46" s="9" t="s">
        <v>75</v>
      </c>
      <c r="C46" s="7">
        <v>1970</v>
      </c>
      <c r="D46" s="7">
        <v>2</v>
      </c>
      <c r="E46" s="10">
        <v>1</v>
      </c>
      <c r="F46" s="12">
        <v>384.67</v>
      </c>
      <c r="G46" s="47">
        <v>349.7</v>
      </c>
      <c r="H46" s="13">
        <v>18</v>
      </c>
      <c r="I46" s="14">
        <f>прил.2!C39</f>
        <v>635480.56000000006</v>
      </c>
      <c r="J46" s="14">
        <v>0</v>
      </c>
      <c r="K46" s="14">
        <v>0</v>
      </c>
      <c r="L46" s="14">
        <v>0</v>
      </c>
      <c r="M46" s="14">
        <f t="shared" si="6"/>
        <v>635480.56000000006</v>
      </c>
      <c r="N46" s="14">
        <f t="shared" si="1"/>
        <v>1817.2163568773237</v>
      </c>
      <c r="O46" s="12" t="s">
        <v>6</v>
      </c>
      <c r="P46" s="15" t="s">
        <v>91</v>
      </c>
    </row>
    <row r="47" spans="1:16" s="6" customFormat="1" ht="24.95" customHeight="1" x14ac:dyDescent="0.25">
      <c r="A47" s="26" t="s">
        <v>118</v>
      </c>
      <c r="B47" s="50"/>
      <c r="C47" s="28" t="s">
        <v>14</v>
      </c>
      <c r="D47" s="28" t="s">
        <v>14</v>
      </c>
      <c r="E47" s="28" t="s">
        <v>14</v>
      </c>
      <c r="F47" s="51">
        <f t="shared" ref="F47:M47" si="7">SUM(F48)</f>
        <v>572.20000000000005</v>
      </c>
      <c r="G47" s="51">
        <f t="shared" si="7"/>
        <v>411.5</v>
      </c>
      <c r="H47" s="52">
        <f t="shared" si="7"/>
        <v>34</v>
      </c>
      <c r="I47" s="51">
        <f t="shared" si="7"/>
        <v>3188359.5100000002</v>
      </c>
      <c r="J47" s="51">
        <f t="shared" si="7"/>
        <v>0</v>
      </c>
      <c r="K47" s="51">
        <f t="shared" si="7"/>
        <v>0</v>
      </c>
      <c r="L47" s="51">
        <f t="shared" si="7"/>
        <v>0</v>
      </c>
      <c r="M47" s="51">
        <f t="shared" si="7"/>
        <v>3188359.5100000002</v>
      </c>
      <c r="N47" s="33">
        <f t="shared" si="1"/>
        <v>7748.1397569866349</v>
      </c>
      <c r="O47" s="34" t="s">
        <v>14</v>
      </c>
      <c r="P47" s="34" t="s">
        <v>14</v>
      </c>
    </row>
    <row r="48" spans="1:16" s="6" customFormat="1" ht="24.95" customHeight="1" x14ac:dyDescent="0.25">
      <c r="A48" s="7">
        <v>26</v>
      </c>
      <c r="B48" s="9" t="s">
        <v>174</v>
      </c>
      <c r="C48" s="7">
        <v>1978</v>
      </c>
      <c r="D48" s="7">
        <v>2</v>
      </c>
      <c r="E48" s="10">
        <v>2</v>
      </c>
      <c r="F48" s="12">
        <v>572.20000000000005</v>
      </c>
      <c r="G48" s="47">
        <v>411.5</v>
      </c>
      <c r="H48" s="13">
        <v>34</v>
      </c>
      <c r="I48" s="14">
        <f>прил.2!C41</f>
        <v>3188359.5100000002</v>
      </c>
      <c r="J48" s="14">
        <v>0</v>
      </c>
      <c r="K48" s="14">
        <v>0</v>
      </c>
      <c r="L48" s="14">
        <v>0</v>
      </c>
      <c r="M48" s="14">
        <f>I48-J48-K48-L48</f>
        <v>3188359.5100000002</v>
      </c>
      <c r="N48" s="14">
        <f t="shared" si="1"/>
        <v>7748.1397569866349</v>
      </c>
      <c r="O48" s="12" t="s">
        <v>3</v>
      </c>
      <c r="P48" s="15" t="s">
        <v>91</v>
      </c>
    </row>
    <row r="49" spans="1:16" s="6" customFormat="1" ht="24.95" customHeight="1" x14ac:dyDescent="0.25">
      <c r="A49" s="26" t="s">
        <v>159</v>
      </c>
      <c r="B49" s="50"/>
      <c r="C49" s="28" t="s">
        <v>14</v>
      </c>
      <c r="D49" s="28" t="s">
        <v>14</v>
      </c>
      <c r="E49" s="28" t="s">
        <v>14</v>
      </c>
      <c r="F49" s="51">
        <f t="shared" ref="F49:M49" si="8">SUM(F50:F51)</f>
        <v>1190.4000000000001</v>
      </c>
      <c r="G49" s="51">
        <f t="shared" si="8"/>
        <v>1089.5999999999999</v>
      </c>
      <c r="H49" s="52">
        <f t="shared" si="8"/>
        <v>55</v>
      </c>
      <c r="I49" s="51">
        <f t="shared" si="8"/>
        <v>8475138.1700000018</v>
      </c>
      <c r="J49" s="51">
        <f t="shared" si="8"/>
        <v>0</v>
      </c>
      <c r="K49" s="51">
        <f t="shared" si="8"/>
        <v>0</v>
      </c>
      <c r="L49" s="51">
        <f t="shared" si="8"/>
        <v>0</v>
      </c>
      <c r="M49" s="51">
        <f t="shared" si="8"/>
        <v>8475138.1700000018</v>
      </c>
      <c r="N49" s="33">
        <f t="shared" si="1"/>
        <v>7778.2105084434679</v>
      </c>
      <c r="O49" s="34" t="s">
        <v>14</v>
      </c>
      <c r="P49" s="34" t="s">
        <v>14</v>
      </c>
    </row>
    <row r="50" spans="1:16" s="6" customFormat="1" ht="24.95" customHeight="1" x14ac:dyDescent="0.25">
      <c r="A50" s="7">
        <v>27</v>
      </c>
      <c r="B50" s="9" t="s">
        <v>183</v>
      </c>
      <c r="C50" s="7">
        <v>1972</v>
      </c>
      <c r="D50" s="7">
        <v>2</v>
      </c>
      <c r="E50" s="10">
        <v>1</v>
      </c>
      <c r="F50" s="12">
        <v>404.8</v>
      </c>
      <c r="G50" s="47">
        <v>368</v>
      </c>
      <c r="H50" s="13">
        <v>18</v>
      </c>
      <c r="I50" s="14">
        <f>прил.2!C43</f>
        <v>4164209.3100000005</v>
      </c>
      <c r="J50" s="14">
        <v>0</v>
      </c>
      <c r="K50" s="14">
        <v>0</v>
      </c>
      <c r="L50" s="14">
        <v>0</v>
      </c>
      <c r="M50" s="14">
        <f>I50-J50-K50-L50</f>
        <v>4164209.3100000005</v>
      </c>
      <c r="N50" s="14">
        <f t="shared" si="1"/>
        <v>11315.786168478262</v>
      </c>
      <c r="O50" s="12" t="s">
        <v>3</v>
      </c>
      <c r="P50" s="15" t="s">
        <v>91</v>
      </c>
    </row>
    <row r="51" spans="1:16" s="6" customFormat="1" ht="24.95" customHeight="1" x14ac:dyDescent="0.25">
      <c r="A51" s="7">
        <v>28</v>
      </c>
      <c r="B51" s="9" t="s">
        <v>162</v>
      </c>
      <c r="C51" s="7">
        <v>1975</v>
      </c>
      <c r="D51" s="7">
        <v>2</v>
      </c>
      <c r="E51" s="10">
        <v>2</v>
      </c>
      <c r="F51" s="12">
        <v>785.6</v>
      </c>
      <c r="G51" s="47">
        <v>721.6</v>
      </c>
      <c r="H51" s="13">
        <v>37</v>
      </c>
      <c r="I51" s="14">
        <f>прил.2!C44</f>
        <v>4310928.8600000003</v>
      </c>
      <c r="J51" s="14">
        <v>0</v>
      </c>
      <c r="K51" s="14">
        <v>0</v>
      </c>
      <c r="L51" s="14">
        <v>0</v>
      </c>
      <c r="M51" s="14">
        <f>I51-J51-K51-L51</f>
        <v>4310928.8600000003</v>
      </c>
      <c r="N51" s="14">
        <f t="shared" si="1"/>
        <v>5974.1253603104215</v>
      </c>
      <c r="O51" s="12" t="s">
        <v>3</v>
      </c>
      <c r="P51" s="15" t="s">
        <v>91</v>
      </c>
    </row>
    <row r="52" spans="1:16" s="6" customFormat="1" ht="24.95" customHeight="1" x14ac:dyDescent="0.25">
      <c r="A52" s="26" t="s">
        <v>125</v>
      </c>
      <c r="B52" s="54"/>
      <c r="C52" s="28" t="s">
        <v>14</v>
      </c>
      <c r="D52" s="28" t="s">
        <v>14</v>
      </c>
      <c r="E52" s="28" t="s">
        <v>14</v>
      </c>
      <c r="F52" s="51">
        <f t="shared" ref="F52:M52" si="9">SUM(F53:F59)</f>
        <v>21314.690000000002</v>
      </c>
      <c r="G52" s="51">
        <f t="shared" si="9"/>
        <v>19371.96</v>
      </c>
      <c r="H52" s="52">
        <f t="shared" si="9"/>
        <v>1168</v>
      </c>
      <c r="I52" s="51">
        <f t="shared" si="9"/>
        <v>16481246.640000002</v>
      </c>
      <c r="J52" s="51">
        <f t="shared" si="9"/>
        <v>0</v>
      </c>
      <c r="K52" s="51">
        <f t="shared" si="9"/>
        <v>6982467.5199999996</v>
      </c>
      <c r="L52" s="51">
        <f t="shared" si="9"/>
        <v>0</v>
      </c>
      <c r="M52" s="51">
        <f t="shared" si="9"/>
        <v>9498779.120000001</v>
      </c>
      <c r="N52" s="33">
        <f t="shared" si="1"/>
        <v>850.77847775857492</v>
      </c>
      <c r="O52" s="34" t="s">
        <v>14</v>
      </c>
      <c r="P52" s="34" t="s">
        <v>14</v>
      </c>
    </row>
    <row r="53" spans="1:16" s="6" customFormat="1" ht="24.95" customHeight="1" x14ac:dyDescent="0.25">
      <c r="A53" s="7">
        <v>29</v>
      </c>
      <c r="B53" s="9" t="s">
        <v>181</v>
      </c>
      <c r="C53" s="7">
        <v>1960</v>
      </c>
      <c r="D53" s="7">
        <v>5</v>
      </c>
      <c r="E53" s="10">
        <v>4</v>
      </c>
      <c r="F53" s="12">
        <v>3598.2</v>
      </c>
      <c r="G53" s="47">
        <v>3304.8</v>
      </c>
      <c r="H53" s="13">
        <v>174</v>
      </c>
      <c r="I53" s="14">
        <f>прил.2!C46</f>
        <v>400000</v>
      </c>
      <c r="J53" s="14">
        <v>0</v>
      </c>
      <c r="K53" s="14">
        <v>0</v>
      </c>
      <c r="L53" s="14">
        <v>0</v>
      </c>
      <c r="M53" s="14">
        <f t="shared" ref="M53:M59" si="10">I53-J53-K53-L53</f>
        <v>400000</v>
      </c>
      <c r="N53" s="14">
        <f t="shared" si="1"/>
        <v>121.03606874848704</v>
      </c>
      <c r="O53" s="12" t="s">
        <v>3</v>
      </c>
      <c r="P53" s="15" t="s">
        <v>91</v>
      </c>
    </row>
    <row r="54" spans="1:16" s="6" customFormat="1" ht="24.95" customHeight="1" x14ac:dyDescent="0.25">
      <c r="A54" s="7">
        <v>30</v>
      </c>
      <c r="B54" s="9" t="s">
        <v>41</v>
      </c>
      <c r="C54" s="7">
        <v>1960</v>
      </c>
      <c r="D54" s="7">
        <v>2</v>
      </c>
      <c r="E54" s="10">
        <v>1</v>
      </c>
      <c r="F54" s="12">
        <v>521.1</v>
      </c>
      <c r="G54" s="47">
        <v>519.6</v>
      </c>
      <c r="H54" s="13">
        <v>25</v>
      </c>
      <c r="I54" s="14">
        <f>прил.2!C47</f>
        <v>3092299.7</v>
      </c>
      <c r="J54" s="14">
        <v>0</v>
      </c>
      <c r="K54" s="14">
        <v>0</v>
      </c>
      <c r="L54" s="14">
        <v>0</v>
      </c>
      <c r="M54" s="14">
        <f t="shared" si="10"/>
        <v>3092299.7</v>
      </c>
      <c r="N54" s="14">
        <f t="shared" si="1"/>
        <v>5951.3081216320252</v>
      </c>
      <c r="O54" s="12" t="s">
        <v>6</v>
      </c>
      <c r="P54" s="15" t="s">
        <v>91</v>
      </c>
    </row>
    <row r="55" spans="1:16" s="6" customFormat="1" ht="24.95" customHeight="1" x14ac:dyDescent="0.25">
      <c r="A55" s="7">
        <v>31</v>
      </c>
      <c r="B55" s="9" t="s">
        <v>165</v>
      </c>
      <c r="C55" s="7">
        <v>1964</v>
      </c>
      <c r="D55" s="7">
        <v>4</v>
      </c>
      <c r="E55" s="10">
        <v>2</v>
      </c>
      <c r="F55" s="12">
        <v>1374</v>
      </c>
      <c r="G55" s="47">
        <v>1280.55</v>
      </c>
      <c r="H55" s="13">
        <v>65</v>
      </c>
      <c r="I55" s="14">
        <f>прил.2!C48</f>
        <v>766740</v>
      </c>
      <c r="J55" s="14">
        <v>0</v>
      </c>
      <c r="K55" s="14">
        <v>0</v>
      </c>
      <c r="L55" s="14">
        <v>0</v>
      </c>
      <c r="M55" s="14">
        <f t="shared" si="10"/>
        <v>766740</v>
      </c>
      <c r="N55" s="14">
        <f t="shared" si="1"/>
        <v>598.75834602319321</v>
      </c>
      <c r="O55" s="12" t="s">
        <v>3</v>
      </c>
      <c r="P55" s="15" t="s">
        <v>91</v>
      </c>
    </row>
    <row r="56" spans="1:16" s="6" customFormat="1" ht="24.95" customHeight="1" x14ac:dyDescent="0.25">
      <c r="A56" s="7">
        <v>32</v>
      </c>
      <c r="B56" s="9" t="s">
        <v>206</v>
      </c>
      <c r="C56" s="7">
        <v>1995</v>
      </c>
      <c r="D56" s="7">
        <v>9</v>
      </c>
      <c r="E56" s="10">
        <v>2</v>
      </c>
      <c r="F56" s="12">
        <v>4925</v>
      </c>
      <c r="G56" s="47">
        <v>4323.21</v>
      </c>
      <c r="H56" s="13">
        <v>296</v>
      </c>
      <c r="I56" s="14">
        <f>прил.2!C49</f>
        <v>5869467.7200000007</v>
      </c>
      <c r="J56" s="14">
        <v>0</v>
      </c>
      <c r="K56" s="14">
        <v>3491233.76</v>
      </c>
      <c r="L56" s="14">
        <v>0</v>
      </c>
      <c r="M56" s="14">
        <f t="shared" si="10"/>
        <v>2378233.9600000009</v>
      </c>
      <c r="N56" s="14">
        <f t="shared" si="1"/>
        <v>1357.6642633598647</v>
      </c>
      <c r="O56" s="12" t="s">
        <v>3</v>
      </c>
      <c r="P56" s="15" t="s">
        <v>91</v>
      </c>
    </row>
    <row r="57" spans="1:16" s="6" customFormat="1" ht="24.95" customHeight="1" x14ac:dyDescent="0.25">
      <c r="A57" s="7">
        <v>33</v>
      </c>
      <c r="B57" s="9" t="s">
        <v>212</v>
      </c>
      <c r="C57" s="7">
        <v>1995</v>
      </c>
      <c r="D57" s="7">
        <v>9</v>
      </c>
      <c r="E57" s="10">
        <v>2</v>
      </c>
      <c r="F57" s="12">
        <v>5417.72</v>
      </c>
      <c r="G57" s="47">
        <v>4988</v>
      </c>
      <c r="H57" s="13">
        <v>400</v>
      </c>
      <c r="I57" s="14">
        <f>прил.2!C50</f>
        <v>5869467.7200000007</v>
      </c>
      <c r="J57" s="14">
        <v>0</v>
      </c>
      <c r="K57" s="14">
        <v>3491233.76</v>
      </c>
      <c r="L57" s="14">
        <v>0</v>
      </c>
      <c r="M57" s="14">
        <f t="shared" si="10"/>
        <v>2378233.9600000009</v>
      </c>
      <c r="N57" s="14">
        <f t="shared" si="1"/>
        <v>1176.7176663993587</v>
      </c>
      <c r="O57" s="12" t="s">
        <v>3</v>
      </c>
      <c r="P57" s="15" t="s">
        <v>91</v>
      </c>
    </row>
    <row r="58" spans="1:16" s="6" customFormat="1" ht="24.95" customHeight="1" x14ac:dyDescent="0.25">
      <c r="A58" s="7">
        <v>34</v>
      </c>
      <c r="B58" s="9" t="s">
        <v>161</v>
      </c>
      <c r="C58" s="7">
        <v>1958</v>
      </c>
      <c r="D58" s="7">
        <v>2</v>
      </c>
      <c r="E58" s="10">
        <v>2</v>
      </c>
      <c r="F58" s="11">
        <v>826.77</v>
      </c>
      <c r="G58" s="47">
        <v>746.7</v>
      </c>
      <c r="H58" s="13">
        <v>37</v>
      </c>
      <c r="I58" s="14">
        <f>прил.2!C51</f>
        <v>221725.8</v>
      </c>
      <c r="J58" s="14">
        <v>0</v>
      </c>
      <c r="K58" s="14">
        <v>0</v>
      </c>
      <c r="L58" s="14">
        <v>0</v>
      </c>
      <c r="M58" s="14">
        <f t="shared" si="10"/>
        <v>221725.8</v>
      </c>
      <c r="N58" s="14">
        <f t="shared" si="1"/>
        <v>296.940940136601</v>
      </c>
      <c r="O58" s="12" t="s">
        <v>3</v>
      </c>
      <c r="P58" s="15" t="s">
        <v>91</v>
      </c>
    </row>
    <row r="59" spans="1:16" s="6" customFormat="1" ht="24.95" customHeight="1" x14ac:dyDescent="0.25">
      <c r="A59" s="7">
        <v>35</v>
      </c>
      <c r="B59" s="9" t="s">
        <v>168</v>
      </c>
      <c r="C59" s="7">
        <v>1985</v>
      </c>
      <c r="D59" s="7">
        <v>5</v>
      </c>
      <c r="E59" s="10">
        <v>6</v>
      </c>
      <c r="F59" s="11">
        <v>4651.8999999999996</v>
      </c>
      <c r="G59" s="47">
        <v>4209.1000000000004</v>
      </c>
      <c r="H59" s="13">
        <v>171</v>
      </c>
      <c r="I59" s="14">
        <f>прил.2!C52</f>
        <v>261545.7</v>
      </c>
      <c r="J59" s="14">
        <v>0</v>
      </c>
      <c r="K59" s="14">
        <v>0</v>
      </c>
      <c r="L59" s="14">
        <v>0</v>
      </c>
      <c r="M59" s="14">
        <f t="shared" si="10"/>
        <v>261545.7</v>
      </c>
      <c r="N59" s="14">
        <f t="shared" si="1"/>
        <v>62.138153049345462</v>
      </c>
      <c r="O59" s="12" t="s">
        <v>3</v>
      </c>
      <c r="P59" s="15" t="s">
        <v>91</v>
      </c>
    </row>
    <row r="60" spans="1:16" s="6" customFormat="1" ht="24.95" customHeight="1" x14ac:dyDescent="0.25">
      <c r="A60" s="26" t="s">
        <v>128</v>
      </c>
      <c r="B60" s="54"/>
      <c r="C60" s="28" t="s">
        <v>14</v>
      </c>
      <c r="D60" s="28" t="s">
        <v>14</v>
      </c>
      <c r="E60" s="28" t="s">
        <v>14</v>
      </c>
      <c r="F60" s="51">
        <f t="shared" ref="F60:M60" si="11">SUM(F61:F62)</f>
        <v>1166.8799999999999</v>
      </c>
      <c r="G60" s="51">
        <f t="shared" si="11"/>
        <v>1060.8</v>
      </c>
      <c r="H60" s="52">
        <f t="shared" si="11"/>
        <v>60</v>
      </c>
      <c r="I60" s="51">
        <f t="shared" si="11"/>
        <v>10490149.470000003</v>
      </c>
      <c r="J60" s="51">
        <f t="shared" si="11"/>
        <v>0</v>
      </c>
      <c r="K60" s="51">
        <f t="shared" si="11"/>
        <v>0</v>
      </c>
      <c r="L60" s="51">
        <f t="shared" si="11"/>
        <v>0</v>
      </c>
      <c r="M60" s="51">
        <f t="shared" si="11"/>
        <v>10490149.470000003</v>
      </c>
      <c r="N60" s="33">
        <f t="shared" si="1"/>
        <v>9888.9041006787356</v>
      </c>
      <c r="O60" s="34" t="s">
        <v>14</v>
      </c>
      <c r="P60" s="34" t="s">
        <v>14</v>
      </c>
    </row>
    <row r="61" spans="1:16" s="6" customFormat="1" ht="24.95" customHeight="1" x14ac:dyDescent="0.25">
      <c r="A61" s="7">
        <v>36</v>
      </c>
      <c r="B61" s="9" t="s">
        <v>203</v>
      </c>
      <c r="C61" s="53">
        <v>1960</v>
      </c>
      <c r="D61" s="53">
        <v>2</v>
      </c>
      <c r="E61" s="10">
        <v>1</v>
      </c>
      <c r="F61" s="47">
        <v>747.56</v>
      </c>
      <c r="G61" s="47">
        <v>679.6</v>
      </c>
      <c r="H61" s="13">
        <v>36</v>
      </c>
      <c r="I61" s="14">
        <f>прил.2!C54</f>
        <v>5068814.0600000005</v>
      </c>
      <c r="J61" s="14">
        <v>0</v>
      </c>
      <c r="K61" s="14">
        <v>0</v>
      </c>
      <c r="L61" s="14">
        <v>0</v>
      </c>
      <c r="M61" s="14">
        <f t="shared" ref="M61:M66" si="12">I61-J61-K61-L61</f>
        <v>5068814.0600000005</v>
      </c>
      <c r="N61" s="14">
        <f t="shared" si="1"/>
        <v>7458.5256915832852</v>
      </c>
      <c r="O61" s="12" t="s">
        <v>3</v>
      </c>
      <c r="P61" s="15" t="s">
        <v>91</v>
      </c>
    </row>
    <row r="62" spans="1:16" s="6" customFormat="1" ht="24.95" customHeight="1" x14ac:dyDescent="0.25">
      <c r="A62" s="7">
        <v>37</v>
      </c>
      <c r="B62" s="9" t="s">
        <v>209</v>
      </c>
      <c r="C62" s="53">
        <v>1970</v>
      </c>
      <c r="D62" s="53">
        <v>2</v>
      </c>
      <c r="E62" s="10">
        <v>1</v>
      </c>
      <c r="F62" s="47">
        <v>419.32</v>
      </c>
      <c r="G62" s="47">
        <v>381.2</v>
      </c>
      <c r="H62" s="13">
        <v>24</v>
      </c>
      <c r="I62" s="14">
        <f>прил.2!C55</f>
        <v>5421335.4100000011</v>
      </c>
      <c r="J62" s="14">
        <v>0</v>
      </c>
      <c r="K62" s="14">
        <v>0</v>
      </c>
      <c r="L62" s="14">
        <v>0</v>
      </c>
      <c r="M62" s="14">
        <f t="shared" si="12"/>
        <v>5421335.4100000011</v>
      </c>
      <c r="N62" s="14">
        <f t="shared" si="1"/>
        <v>14221.761306400842</v>
      </c>
      <c r="O62" s="12" t="s">
        <v>3</v>
      </c>
      <c r="P62" s="15" t="s">
        <v>91</v>
      </c>
    </row>
    <row r="63" spans="1:16" s="6" customFormat="1" ht="24.95" customHeight="1" x14ac:dyDescent="0.25">
      <c r="A63" s="26" t="s">
        <v>13</v>
      </c>
      <c r="B63" s="50"/>
      <c r="C63" s="28" t="s">
        <v>14</v>
      </c>
      <c r="D63" s="28" t="s">
        <v>14</v>
      </c>
      <c r="E63" s="28" t="s">
        <v>14</v>
      </c>
      <c r="F63" s="51">
        <f t="shared" ref="F63:L63" si="13">SUM(F64:F66)</f>
        <v>2133.34</v>
      </c>
      <c r="G63" s="51">
        <f t="shared" si="13"/>
        <v>1550.6</v>
      </c>
      <c r="H63" s="52">
        <f t="shared" si="13"/>
        <v>79</v>
      </c>
      <c r="I63" s="51">
        <f t="shared" si="13"/>
        <v>9738713.9100000001</v>
      </c>
      <c r="J63" s="51">
        <f t="shared" si="13"/>
        <v>0</v>
      </c>
      <c r="K63" s="51">
        <f t="shared" si="13"/>
        <v>0</v>
      </c>
      <c r="L63" s="51">
        <f t="shared" si="13"/>
        <v>0</v>
      </c>
      <c r="M63" s="33">
        <f t="shared" si="12"/>
        <v>9738713.9100000001</v>
      </c>
      <c r="N63" s="33">
        <f t="shared" si="1"/>
        <v>6280.6100283761125</v>
      </c>
      <c r="O63" s="34" t="s">
        <v>14</v>
      </c>
      <c r="P63" s="34" t="s">
        <v>14</v>
      </c>
    </row>
    <row r="64" spans="1:16" s="6" customFormat="1" ht="24.95" customHeight="1" x14ac:dyDescent="0.25">
      <c r="A64" s="7">
        <v>38</v>
      </c>
      <c r="B64" s="9" t="s">
        <v>218</v>
      </c>
      <c r="C64" s="7">
        <v>1967</v>
      </c>
      <c r="D64" s="7">
        <v>2</v>
      </c>
      <c r="E64" s="10">
        <v>2</v>
      </c>
      <c r="F64" s="12">
        <v>417</v>
      </c>
      <c r="G64" s="47">
        <v>369.3</v>
      </c>
      <c r="H64" s="13">
        <v>19</v>
      </c>
      <c r="I64" s="14">
        <f>прил.2!C57</f>
        <v>9238713.9100000001</v>
      </c>
      <c r="J64" s="14">
        <v>0</v>
      </c>
      <c r="K64" s="14">
        <v>0</v>
      </c>
      <c r="L64" s="14">
        <v>0</v>
      </c>
      <c r="M64" s="14">
        <f t="shared" si="12"/>
        <v>9238713.9100000001</v>
      </c>
      <c r="N64" s="14">
        <f t="shared" si="1"/>
        <v>25016.826184673708</v>
      </c>
      <c r="O64" s="12" t="s">
        <v>3</v>
      </c>
      <c r="P64" s="15" t="s">
        <v>91</v>
      </c>
    </row>
    <row r="65" spans="1:16" s="6" customFormat="1" ht="24.95" customHeight="1" x14ac:dyDescent="0.25">
      <c r="A65" s="7">
        <v>39</v>
      </c>
      <c r="B65" s="9" t="s">
        <v>175</v>
      </c>
      <c r="C65" s="7">
        <v>1973</v>
      </c>
      <c r="D65" s="7">
        <v>2</v>
      </c>
      <c r="E65" s="10">
        <v>1</v>
      </c>
      <c r="F65" s="12">
        <v>371.14</v>
      </c>
      <c r="G65" s="47">
        <v>326.7</v>
      </c>
      <c r="H65" s="13">
        <v>13</v>
      </c>
      <c r="I65" s="14">
        <f>прил.2!C58</f>
        <v>150000</v>
      </c>
      <c r="J65" s="14">
        <v>0</v>
      </c>
      <c r="K65" s="14">
        <v>0</v>
      </c>
      <c r="L65" s="14">
        <v>0</v>
      </c>
      <c r="M65" s="14">
        <f t="shared" si="12"/>
        <v>150000</v>
      </c>
      <c r="N65" s="14">
        <f t="shared" si="1"/>
        <v>459.13682277318645</v>
      </c>
      <c r="O65" s="12" t="s">
        <v>3</v>
      </c>
      <c r="P65" s="15" t="s">
        <v>91</v>
      </c>
    </row>
    <row r="66" spans="1:16" s="6" customFormat="1" ht="24.95" customHeight="1" x14ac:dyDescent="0.25">
      <c r="A66" s="7">
        <v>40</v>
      </c>
      <c r="B66" s="9" t="s">
        <v>50</v>
      </c>
      <c r="C66" s="7">
        <v>1981</v>
      </c>
      <c r="D66" s="7">
        <v>2</v>
      </c>
      <c r="E66" s="10">
        <v>3</v>
      </c>
      <c r="F66" s="12">
        <v>1345.2</v>
      </c>
      <c r="G66" s="47">
        <v>854.6</v>
      </c>
      <c r="H66" s="13">
        <v>47</v>
      </c>
      <c r="I66" s="14">
        <f>прил.2!C59</f>
        <v>350000</v>
      </c>
      <c r="J66" s="14">
        <v>0</v>
      </c>
      <c r="K66" s="14">
        <v>0</v>
      </c>
      <c r="L66" s="14">
        <v>0</v>
      </c>
      <c r="M66" s="14">
        <f t="shared" si="12"/>
        <v>350000</v>
      </c>
      <c r="N66" s="14">
        <f t="shared" si="1"/>
        <v>409.54832670255087</v>
      </c>
      <c r="O66" s="12" t="s">
        <v>3</v>
      </c>
      <c r="P66" s="15" t="s">
        <v>91</v>
      </c>
    </row>
    <row r="67" spans="1:16" s="6" customFormat="1" ht="24.95" customHeight="1" x14ac:dyDescent="0.25">
      <c r="A67" s="26" t="s">
        <v>55</v>
      </c>
      <c r="B67" s="54"/>
      <c r="C67" s="28" t="s">
        <v>14</v>
      </c>
      <c r="D67" s="28" t="s">
        <v>14</v>
      </c>
      <c r="E67" s="28" t="s">
        <v>14</v>
      </c>
      <c r="F67" s="51">
        <f t="shared" ref="F67:M67" si="14">SUM(F68:F71)</f>
        <v>1647.6</v>
      </c>
      <c r="G67" s="51">
        <f t="shared" si="14"/>
        <v>1493.1</v>
      </c>
      <c r="H67" s="52">
        <f t="shared" si="14"/>
        <v>90</v>
      </c>
      <c r="I67" s="51">
        <f t="shared" si="14"/>
        <v>5941860.6400000006</v>
      </c>
      <c r="J67" s="51">
        <f t="shared" si="14"/>
        <v>0</v>
      </c>
      <c r="K67" s="51">
        <f t="shared" si="14"/>
        <v>0</v>
      </c>
      <c r="L67" s="51">
        <f t="shared" si="14"/>
        <v>0</v>
      </c>
      <c r="M67" s="51">
        <f t="shared" si="14"/>
        <v>5941860.6400000006</v>
      </c>
      <c r="N67" s="33">
        <f t="shared" si="1"/>
        <v>3979.5463398298848</v>
      </c>
      <c r="O67" s="34" t="s">
        <v>14</v>
      </c>
      <c r="P67" s="34" t="s">
        <v>14</v>
      </c>
    </row>
    <row r="68" spans="1:16" s="6" customFormat="1" ht="24.95" customHeight="1" x14ac:dyDescent="0.25">
      <c r="A68" s="7">
        <v>41</v>
      </c>
      <c r="B68" s="9" t="s">
        <v>74</v>
      </c>
      <c r="C68" s="7">
        <v>1965</v>
      </c>
      <c r="D68" s="7">
        <v>2</v>
      </c>
      <c r="E68" s="10">
        <v>1</v>
      </c>
      <c r="F68" s="11">
        <v>377.2</v>
      </c>
      <c r="G68" s="47">
        <v>354.2</v>
      </c>
      <c r="H68" s="13">
        <v>23</v>
      </c>
      <c r="I68" s="14">
        <f>прил.2!C61</f>
        <v>150000</v>
      </c>
      <c r="J68" s="14">
        <v>0</v>
      </c>
      <c r="K68" s="14">
        <v>0</v>
      </c>
      <c r="L68" s="14">
        <v>0</v>
      </c>
      <c r="M68" s="14">
        <f>I68-J68-K68-L68</f>
        <v>150000</v>
      </c>
      <c r="N68" s="14">
        <f t="shared" si="1"/>
        <v>423.48955392433652</v>
      </c>
      <c r="O68" s="12" t="s">
        <v>3</v>
      </c>
      <c r="P68" s="15" t="s">
        <v>91</v>
      </c>
    </row>
    <row r="69" spans="1:16" s="6" customFormat="1" ht="24.95" customHeight="1" x14ac:dyDescent="0.25">
      <c r="A69" s="7">
        <v>42</v>
      </c>
      <c r="B69" s="9" t="s">
        <v>79</v>
      </c>
      <c r="C69" s="7">
        <v>1967</v>
      </c>
      <c r="D69" s="7">
        <v>2</v>
      </c>
      <c r="E69" s="10">
        <v>2</v>
      </c>
      <c r="F69" s="11">
        <v>421.9</v>
      </c>
      <c r="G69" s="47">
        <v>378.2</v>
      </c>
      <c r="H69" s="13">
        <v>18</v>
      </c>
      <c r="I69" s="14">
        <f>прил.2!C62</f>
        <v>150000</v>
      </c>
      <c r="J69" s="14">
        <v>0</v>
      </c>
      <c r="K69" s="14">
        <v>0</v>
      </c>
      <c r="L69" s="14">
        <v>0</v>
      </c>
      <c r="M69" s="14">
        <f>I69-J69-K69-L69</f>
        <v>150000</v>
      </c>
      <c r="N69" s="14">
        <f t="shared" si="1"/>
        <v>396.61554732945535</v>
      </c>
      <c r="O69" s="12" t="s">
        <v>3</v>
      </c>
      <c r="P69" s="15" t="s">
        <v>91</v>
      </c>
    </row>
    <row r="70" spans="1:16" s="6" customFormat="1" ht="24.95" customHeight="1" x14ac:dyDescent="0.25">
      <c r="A70" s="7">
        <v>43</v>
      </c>
      <c r="B70" s="9" t="s">
        <v>167</v>
      </c>
      <c r="C70" s="7">
        <v>1967</v>
      </c>
      <c r="D70" s="7">
        <v>2</v>
      </c>
      <c r="E70" s="10">
        <v>2</v>
      </c>
      <c r="F70" s="11">
        <v>417.4</v>
      </c>
      <c r="G70" s="47">
        <v>372.3</v>
      </c>
      <c r="H70" s="13">
        <v>21</v>
      </c>
      <c r="I70" s="14">
        <f>прил.2!C63</f>
        <v>5391860.6400000006</v>
      </c>
      <c r="J70" s="14">
        <v>0</v>
      </c>
      <c r="K70" s="14">
        <v>0</v>
      </c>
      <c r="L70" s="14">
        <v>0</v>
      </c>
      <c r="M70" s="14">
        <f>I70-J70-K70-L70</f>
        <v>5391860.6400000006</v>
      </c>
      <c r="N70" s="14">
        <f t="shared" si="1"/>
        <v>14482.56954069299</v>
      </c>
      <c r="O70" s="12" t="s">
        <v>3</v>
      </c>
      <c r="P70" s="15" t="s">
        <v>91</v>
      </c>
    </row>
    <row r="71" spans="1:16" s="6" customFormat="1" ht="24.95" customHeight="1" x14ac:dyDescent="0.25">
      <c r="A71" s="7">
        <v>44</v>
      </c>
      <c r="B71" s="9" t="s">
        <v>170</v>
      </c>
      <c r="C71" s="7">
        <v>1966</v>
      </c>
      <c r="D71" s="7">
        <v>2</v>
      </c>
      <c r="E71" s="10">
        <v>2</v>
      </c>
      <c r="F71" s="11">
        <v>431.1</v>
      </c>
      <c r="G71" s="47">
        <v>388.4</v>
      </c>
      <c r="H71" s="13">
        <v>28</v>
      </c>
      <c r="I71" s="14">
        <f>прил.2!C64</f>
        <v>250000</v>
      </c>
      <c r="J71" s="14">
        <v>0</v>
      </c>
      <c r="K71" s="14">
        <v>0</v>
      </c>
      <c r="L71" s="14">
        <v>0</v>
      </c>
      <c r="M71" s="14">
        <f>I71-J71-K71-L71</f>
        <v>250000</v>
      </c>
      <c r="N71" s="14">
        <f t="shared" si="1"/>
        <v>643.66632337796091</v>
      </c>
      <c r="O71" s="12" t="s">
        <v>3</v>
      </c>
      <c r="P71" s="15" t="s">
        <v>91</v>
      </c>
    </row>
    <row r="72" spans="1:16" s="6" customFormat="1" ht="24.95" customHeight="1" x14ac:dyDescent="0.25">
      <c r="A72" s="26" t="s">
        <v>89</v>
      </c>
      <c r="B72" s="50"/>
      <c r="C72" s="28" t="s">
        <v>14</v>
      </c>
      <c r="D72" s="28" t="s">
        <v>14</v>
      </c>
      <c r="E72" s="28" t="s">
        <v>14</v>
      </c>
      <c r="F72" s="51">
        <f t="shared" ref="F72:M72" si="15">SUM(F73)</f>
        <v>3771.1</v>
      </c>
      <c r="G72" s="51">
        <f t="shared" si="15"/>
        <v>2373.6</v>
      </c>
      <c r="H72" s="52">
        <f t="shared" si="15"/>
        <v>84</v>
      </c>
      <c r="I72" s="51">
        <f t="shared" si="15"/>
        <v>14204572.26</v>
      </c>
      <c r="J72" s="51">
        <f t="shared" si="15"/>
        <v>0</v>
      </c>
      <c r="K72" s="51">
        <f t="shared" si="15"/>
        <v>0</v>
      </c>
      <c r="L72" s="51">
        <f t="shared" si="15"/>
        <v>0</v>
      </c>
      <c r="M72" s="51">
        <f t="shared" si="15"/>
        <v>14204572.26</v>
      </c>
      <c r="N72" s="33">
        <f t="shared" si="1"/>
        <v>5984.4001769464103</v>
      </c>
      <c r="O72" s="34" t="s">
        <v>14</v>
      </c>
      <c r="P72" s="34" t="s">
        <v>14</v>
      </c>
    </row>
    <row r="73" spans="1:16" s="6" customFormat="1" ht="24.95" customHeight="1" x14ac:dyDescent="0.25">
      <c r="A73" s="7">
        <v>45</v>
      </c>
      <c r="B73" s="49" t="s">
        <v>171</v>
      </c>
      <c r="C73" s="7">
        <v>1985</v>
      </c>
      <c r="D73" s="48">
        <v>3</v>
      </c>
      <c r="E73" s="10">
        <v>4</v>
      </c>
      <c r="F73" s="12">
        <v>3771.1</v>
      </c>
      <c r="G73" s="12">
        <v>2373.6</v>
      </c>
      <c r="H73" s="13">
        <v>84</v>
      </c>
      <c r="I73" s="14">
        <f>прил.2!C66</f>
        <v>14204572.26</v>
      </c>
      <c r="J73" s="14">
        <v>0</v>
      </c>
      <c r="K73" s="14">
        <v>0</v>
      </c>
      <c r="L73" s="14">
        <v>0</v>
      </c>
      <c r="M73" s="14">
        <f>I73-J73-K73-L73</f>
        <v>14204572.26</v>
      </c>
      <c r="N73" s="14">
        <f t="shared" si="1"/>
        <v>5984.4001769464103</v>
      </c>
      <c r="O73" s="12" t="s">
        <v>6</v>
      </c>
      <c r="P73" s="15" t="s">
        <v>91</v>
      </c>
    </row>
    <row r="74" spans="1:16" s="6" customFormat="1" ht="24.95" customHeight="1" x14ac:dyDescent="0.25">
      <c r="A74" s="26" t="s">
        <v>106</v>
      </c>
      <c r="B74" s="50"/>
      <c r="C74" s="28" t="s">
        <v>14</v>
      </c>
      <c r="D74" s="28" t="s">
        <v>14</v>
      </c>
      <c r="E74" s="28" t="s">
        <v>14</v>
      </c>
      <c r="F74" s="51">
        <f t="shared" ref="F74:M74" si="16">SUM(F75:F92)</f>
        <v>21732.940000000002</v>
      </c>
      <c r="G74" s="51">
        <f t="shared" si="16"/>
        <v>19602.039999999997</v>
      </c>
      <c r="H74" s="52">
        <f t="shared" si="16"/>
        <v>965</v>
      </c>
      <c r="I74" s="51">
        <f t="shared" si="16"/>
        <v>40473417.68</v>
      </c>
      <c r="J74" s="51">
        <f t="shared" si="16"/>
        <v>0</v>
      </c>
      <c r="K74" s="51">
        <f t="shared" si="16"/>
        <v>0</v>
      </c>
      <c r="L74" s="51">
        <f t="shared" si="16"/>
        <v>0</v>
      </c>
      <c r="M74" s="51">
        <f t="shared" si="16"/>
        <v>40473417.68</v>
      </c>
      <c r="N74" s="33">
        <f t="shared" si="1"/>
        <v>2064.7553866842431</v>
      </c>
      <c r="O74" s="34" t="s">
        <v>14</v>
      </c>
      <c r="P74" s="34" t="s">
        <v>14</v>
      </c>
    </row>
    <row r="75" spans="1:16" s="6" customFormat="1" ht="24.95" customHeight="1" x14ac:dyDescent="0.25">
      <c r="A75" s="7">
        <v>46</v>
      </c>
      <c r="B75" s="9" t="s">
        <v>114</v>
      </c>
      <c r="C75" s="7">
        <v>1960</v>
      </c>
      <c r="D75" s="7">
        <v>2</v>
      </c>
      <c r="E75" s="10">
        <v>2</v>
      </c>
      <c r="F75" s="12">
        <v>758.34</v>
      </c>
      <c r="G75" s="47">
        <v>690.1</v>
      </c>
      <c r="H75" s="13">
        <v>49</v>
      </c>
      <c r="I75" s="14">
        <f>прил.2!C68</f>
        <v>300000</v>
      </c>
      <c r="J75" s="14">
        <v>0</v>
      </c>
      <c r="K75" s="14">
        <v>0</v>
      </c>
      <c r="L75" s="14">
        <v>0</v>
      </c>
      <c r="M75" s="14">
        <f t="shared" ref="M75:M92" si="17">I75-J75-K75-L75</f>
        <v>300000</v>
      </c>
      <c r="N75" s="14">
        <f t="shared" si="1"/>
        <v>434.71960585422403</v>
      </c>
      <c r="O75" s="12" t="s">
        <v>3</v>
      </c>
      <c r="P75" s="15" t="s">
        <v>91</v>
      </c>
    </row>
    <row r="76" spans="1:16" s="6" customFormat="1" ht="24.95" customHeight="1" x14ac:dyDescent="0.25">
      <c r="A76" s="7">
        <v>47</v>
      </c>
      <c r="B76" s="9" t="s">
        <v>126</v>
      </c>
      <c r="C76" s="7">
        <v>1962</v>
      </c>
      <c r="D76" s="7">
        <v>2</v>
      </c>
      <c r="E76" s="10">
        <v>2</v>
      </c>
      <c r="F76" s="11">
        <v>703.9</v>
      </c>
      <c r="G76" s="47">
        <v>639.9</v>
      </c>
      <c r="H76" s="13">
        <v>49</v>
      </c>
      <c r="I76" s="14">
        <f>прил.2!C69</f>
        <v>200000</v>
      </c>
      <c r="J76" s="14">
        <v>0</v>
      </c>
      <c r="K76" s="14">
        <v>0</v>
      </c>
      <c r="L76" s="14">
        <v>0</v>
      </c>
      <c r="M76" s="14">
        <f t="shared" si="17"/>
        <v>200000</v>
      </c>
      <c r="N76" s="14">
        <f t="shared" si="1"/>
        <v>312.54883575558682</v>
      </c>
      <c r="O76" s="12" t="s">
        <v>3</v>
      </c>
      <c r="P76" s="15" t="s">
        <v>91</v>
      </c>
    </row>
    <row r="77" spans="1:16" s="6" customFormat="1" ht="24.95" customHeight="1" x14ac:dyDescent="0.25">
      <c r="A77" s="7">
        <v>48</v>
      </c>
      <c r="B77" s="9" t="s">
        <v>177</v>
      </c>
      <c r="C77" s="7">
        <v>1962</v>
      </c>
      <c r="D77" s="7">
        <v>2</v>
      </c>
      <c r="E77" s="10">
        <v>2</v>
      </c>
      <c r="F77" s="12">
        <v>388.19</v>
      </c>
      <c r="G77" s="47">
        <v>353.5</v>
      </c>
      <c r="H77" s="13">
        <v>17</v>
      </c>
      <c r="I77" s="14">
        <f>прил.2!C70</f>
        <v>276690.45</v>
      </c>
      <c r="J77" s="14">
        <v>0</v>
      </c>
      <c r="K77" s="14">
        <v>0</v>
      </c>
      <c r="L77" s="14">
        <v>0</v>
      </c>
      <c r="M77" s="14">
        <f t="shared" si="17"/>
        <v>276690.45</v>
      </c>
      <c r="N77" s="14">
        <f t="shared" si="1"/>
        <v>782.71697312588401</v>
      </c>
      <c r="O77" s="12" t="s">
        <v>6</v>
      </c>
      <c r="P77" s="15" t="s">
        <v>91</v>
      </c>
    </row>
    <row r="78" spans="1:16" s="6" customFormat="1" ht="24.95" customHeight="1" x14ac:dyDescent="0.25">
      <c r="A78" s="7">
        <v>49</v>
      </c>
      <c r="B78" s="9" t="s">
        <v>179</v>
      </c>
      <c r="C78" s="7">
        <v>1964</v>
      </c>
      <c r="D78" s="7">
        <v>2</v>
      </c>
      <c r="E78" s="10">
        <v>2</v>
      </c>
      <c r="F78" s="12">
        <v>379.1</v>
      </c>
      <c r="G78" s="47">
        <v>366.3</v>
      </c>
      <c r="H78" s="13">
        <v>27</v>
      </c>
      <c r="I78" s="14">
        <f>прил.2!C71</f>
        <v>2340706.1300000004</v>
      </c>
      <c r="J78" s="14">
        <v>0</v>
      </c>
      <c r="K78" s="14">
        <v>0</v>
      </c>
      <c r="L78" s="14">
        <v>0</v>
      </c>
      <c r="M78" s="14">
        <f t="shared" si="17"/>
        <v>2340706.1300000004</v>
      </c>
      <c r="N78" s="14">
        <f t="shared" si="1"/>
        <v>6390.1341250341256</v>
      </c>
      <c r="O78" s="12" t="s">
        <v>3</v>
      </c>
      <c r="P78" s="15" t="s">
        <v>91</v>
      </c>
    </row>
    <row r="79" spans="1:16" s="6" customFormat="1" ht="24.95" customHeight="1" x14ac:dyDescent="0.25">
      <c r="A79" s="7">
        <v>50</v>
      </c>
      <c r="B79" s="9" t="s">
        <v>64</v>
      </c>
      <c r="C79" s="7">
        <v>1965</v>
      </c>
      <c r="D79" s="7">
        <v>2</v>
      </c>
      <c r="E79" s="10">
        <v>2</v>
      </c>
      <c r="F79" s="11">
        <v>406.23</v>
      </c>
      <c r="G79" s="47">
        <v>369.3</v>
      </c>
      <c r="H79" s="13">
        <v>25</v>
      </c>
      <c r="I79" s="14">
        <f>прил.2!C72</f>
        <v>300000</v>
      </c>
      <c r="J79" s="14">
        <v>0</v>
      </c>
      <c r="K79" s="14">
        <v>0</v>
      </c>
      <c r="L79" s="14">
        <v>0</v>
      </c>
      <c r="M79" s="14">
        <f t="shared" si="17"/>
        <v>300000</v>
      </c>
      <c r="N79" s="14">
        <f t="shared" si="1"/>
        <v>812.34768480909827</v>
      </c>
      <c r="O79" s="12" t="s">
        <v>3</v>
      </c>
      <c r="P79" s="15" t="s">
        <v>91</v>
      </c>
    </row>
    <row r="80" spans="1:16" s="6" customFormat="1" ht="24.95" customHeight="1" x14ac:dyDescent="0.25">
      <c r="A80" s="7">
        <v>51</v>
      </c>
      <c r="B80" s="9" t="s">
        <v>180</v>
      </c>
      <c r="C80" s="7">
        <v>1967</v>
      </c>
      <c r="D80" s="7">
        <v>2</v>
      </c>
      <c r="E80" s="10">
        <v>2</v>
      </c>
      <c r="F80" s="47">
        <v>668.4</v>
      </c>
      <c r="G80" s="47">
        <v>419.9</v>
      </c>
      <c r="H80" s="13">
        <v>36</v>
      </c>
      <c r="I80" s="14">
        <f>прил.2!C73</f>
        <v>9788054.3200000003</v>
      </c>
      <c r="J80" s="14">
        <v>0</v>
      </c>
      <c r="K80" s="14">
        <v>0</v>
      </c>
      <c r="L80" s="14">
        <v>0</v>
      </c>
      <c r="M80" s="14">
        <f t="shared" si="17"/>
        <v>9788054.3200000003</v>
      </c>
      <c r="N80" s="14">
        <f t="shared" si="1"/>
        <v>23310.44134317695</v>
      </c>
      <c r="O80" s="12" t="s">
        <v>3</v>
      </c>
      <c r="P80" s="15" t="s">
        <v>91</v>
      </c>
    </row>
    <row r="81" spans="1:16" s="6" customFormat="1" ht="24.95" customHeight="1" x14ac:dyDescent="0.25">
      <c r="A81" s="7">
        <v>52</v>
      </c>
      <c r="B81" s="9" t="s">
        <v>67</v>
      </c>
      <c r="C81" s="7">
        <v>1964</v>
      </c>
      <c r="D81" s="7">
        <v>2</v>
      </c>
      <c r="E81" s="10">
        <v>2</v>
      </c>
      <c r="F81" s="11">
        <v>370.8</v>
      </c>
      <c r="G81" s="47">
        <v>279.8</v>
      </c>
      <c r="H81" s="13">
        <v>10</v>
      </c>
      <c r="I81" s="14">
        <f>прил.2!C74</f>
        <v>280000</v>
      </c>
      <c r="J81" s="14">
        <v>0</v>
      </c>
      <c r="K81" s="14">
        <v>0</v>
      </c>
      <c r="L81" s="14">
        <v>0</v>
      </c>
      <c r="M81" s="14">
        <f t="shared" si="17"/>
        <v>280000</v>
      </c>
      <c r="N81" s="14">
        <f t="shared" si="1"/>
        <v>1000.7147962830593</v>
      </c>
      <c r="O81" s="12" t="s">
        <v>3</v>
      </c>
      <c r="P81" s="15" t="s">
        <v>91</v>
      </c>
    </row>
    <row r="82" spans="1:16" s="6" customFormat="1" ht="24.95" customHeight="1" x14ac:dyDescent="0.25">
      <c r="A82" s="7">
        <v>53</v>
      </c>
      <c r="B82" s="9" t="s">
        <v>69</v>
      </c>
      <c r="C82" s="7">
        <v>1965</v>
      </c>
      <c r="D82" s="7">
        <v>2</v>
      </c>
      <c r="E82" s="10">
        <v>2</v>
      </c>
      <c r="F82" s="12">
        <v>413.1</v>
      </c>
      <c r="G82" s="47">
        <v>365.8</v>
      </c>
      <c r="H82" s="13">
        <v>10</v>
      </c>
      <c r="I82" s="14">
        <f>прил.2!C75</f>
        <v>380000</v>
      </c>
      <c r="J82" s="14">
        <v>0</v>
      </c>
      <c r="K82" s="14">
        <v>0</v>
      </c>
      <c r="L82" s="14">
        <v>0</v>
      </c>
      <c r="M82" s="14">
        <f t="shared" si="17"/>
        <v>380000</v>
      </c>
      <c r="N82" s="14">
        <f t="shared" ref="N82:N145" si="18">I82/G82</f>
        <v>1038.8190267905959</v>
      </c>
      <c r="O82" s="12" t="s">
        <v>3</v>
      </c>
      <c r="P82" s="15" t="s">
        <v>91</v>
      </c>
    </row>
    <row r="83" spans="1:16" s="6" customFormat="1" ht="24.95" customHeight="1" x14ac:dyDescent="0.25">
      <c r="A83" s="7">
        <v>54</v>
      </c>
      <c r="B83" s="9" t="s">
        <v>73</v>
      </c>
      <c r="C83" s="7">
        <v>1967</v>
      </c>
      <c r="D83" s="7">
        <v>2</v>
      </c>
      <c r="E83" s="10">
        <v>2</v>
      </c>
      <c r="F83" s="12">
        <v>368.9</v>
      </c>
      <c r="G83" s="47">
        <v>353.2</v>
      </c>
      <c r="H83" s="13">
        <v>10</v>
      </c>
      <c r="I83" s="14">
        <f>прил.2!C76</f>
        <v>380000</v>
      </c>
      <c r="J83" s="14">
        <v>0</v>
      </c>
      <c r="K83" s="14">
        <v>0</v>
      </c>
      <c r="L83" s="14">
        <v>0</v>
      </c>
      <c r="M83" s="14">
        <f t="shared" si="17"/>
        <v>380000</v>
      </c>
      <c r="N83" s="14">
        <f t="shared" si="18"/>
        <v>1075.8776896942243</v>
      </c>
      <c r="O83" s="12" t="s">
        <v>3</v>
      </c>
      <c r="P83" s="15" t="s">
        <v>91</v>
      </c>
    </row>
    <row r="84" spans="1:16" s="6" customFormat="1" ht="24.95" customHeight="1" x14ac:dyDescent="0.25">
      <c r="A84" s="7">
        <v>55</v>
      </c>
      <c r="B84" s="9" t="s">
        <v>51</v>
      </c>
      <c r="C84" s="7">
        <v>1967</v>
      </c>
      <c r="D84" s="7">
        <v>2</v>
      </c>
      <c r="E84" s="10">
        <v>2</v>
      </c>
      <c r="F84" s="12">
        <v>453.6</v>
      </c>
      <c r="G84" s="47">
        <v>438.01</v>
      </c>
      <c r="H84" s="13">
        <v>22</v>
      </c>
      <c r="I84" s="14">
        <f>прил.2!C77</f>
        <v>300000</v>
      </c>
      <c r="J84" s="14">
        <v>0</v>
      </c>
      <c r="K84" s="14">
        <v>0</v>
      </c>
      <c r="L84" s="14">
        <v>0</v>
      </c>
      <c r="M84" s="14">
        <f t="shared" si="17"/>
        <v>300000</v>
      </c>
      <c r="N84" s="14">
        <f t="shared" si="18"/>
        <v>684.91586950069632</v>
      </c>
      <c r="O84" s="12" t="s">
        <v>3</v>
      </c>
      <c r="P84" s="15" t="s">
        <v>91</v>
      </c>
    </row>
    <row r="85" spans="1:16" s="6" customFormat="1" ht="24.95" customHeight="1" x14ac:dyDescent="0.25">
      <c r="A85" s="7">
        <v>56</v>
      </c>
      <c r="B85" s="9" t="s">
        <v>186</v>
      </c>
      <c r="C85" s="7">
        <v>1968</v>
      </c>
      <c r="D85" s="7">
        <v>2</v>
      </c>
      <c r="E85" s="10">
        <v>2</v>
      </c>
      <c r="F85" s="12">
        <v>615.5</v>
      </c>
      <c r="G85" s="47">
        <v>578.9</v>
      </c>
      <c r="H85" s="13">
        <v>28</v>
      </c>
      <c r="I85" s="14">
        <f>прил.2!C78</f>
        <v>9067719.290000001</v>
      </c>
      <c r="J85" s="14">
        <v>0</v>
      </c>
      <c r="K85" s="14">
        <v>0</v>
      </c>
      <c r="L85" s="14">
        <v>0</v>
      </c>
      <c r="M85" s="14">
        <f t="shared" si="17"/>
        <v>9067719.290000001</v>
      </c>
      <c r="N85" s="14">
        <f t="shared" si="18"/>
        <v>15663.705804111249</v>
      </c>
      <c r="O85" s="12" t="s">
        <v>3</v>
      </c>
      <c r="P85" s="15" t="s">
        <v>91</v>
      </c>
    </row>
    <row r="86" spans="1:16" s="6" customFormat="1" ht="24.95" customHeight="1" x14ac:dyDescent="0.25">
      <c r="A86" s="7">
        <v>57</v>
      </c>
      <c r="B86" s="9" t="s">
        <v>187</v>
      </c>
      <c r="C86" s="7">
        <v>1984</v>
      </c>
      <c r="D86" s="7">
        <v>2</v>
      </c>
      <c r="E86" s="10">
        <v>2</v>
      </c>
      <c r="F86" s="12">
        <v>831.1</v>
      </c>
      <c r="G86" s="47">
        <v>748.21</v>
      </c>
      <c r="H86" s="13">
        <v>46</v>
      </c>
      <c r="I86" s="14">
        <f>прил.2!C79</f>
        <v>282470</v>
      </c>
      <c r="J86" s="14">
        <v>0</v>
      </c>
      <c r="K86" s="14">
        <v>0</v>
      </c>
      <c r="L86" s="14">
        <v>0</v>
      </c>
      <c r="M86" s="14">
        <f t="shared" si="17"/>
        <v>282470</v>
      </c>
      <c r="N86" s="14">
        <f t="shared" si="18"/>
        <v>377.52769944266981</v>
      </c>
      <c r="O86" s="12" t="s">
        <v>3</v>
      </c>
      <c r="P86" s="15" t="s">
        <v>91</v>
      </c>
    </row>
    <row r="87" spans="1:16" s="6" customFormat="1" ht="24.95" customHeight="1" x14ac:dyDescent="0.25">
      <c r="A87" s="7">
        <v>58</v>
      </c>
      <c r="B87" s="9" t="s">
        <v>188</v>
      </c>
      <c r="C87" s="7">
        <v>1981</v>
      </c>
      <c r="D87" s="7">
        <v>5</v>
      </c>
      <c r="E87" s="10">
        <v>1</v>
      </c>
      <c r="F87" s="11">
        <v>1382.16</v>
      </c>
      <c r="G87" s="47">
        <v>1083.7</v>
      </c>
      <c r="H87" s="13">
        <v>203</v>
      </c>
      <c r="I87" s="14">
        <f>прил.2!C80</f>
        <v>5262336.2300000004</v>
      </c>
      <c r="J87" s="14">
        <v>0</v>
      </c>
      <c r="K87" s="14">
        <v>0</v>
      </c>
      <c r="L87" s="14">
        <v>0</v>
      </c>
      <c r="M87" s="14">
        <f t="shared" si="17"/>
        <v>5262336.2300000004</v>
      </c>
      <c r="N87" s="14">
        <f t="shared" si="18"/>
        <v>4855.8976008120335</v>
      </c>
      <c r="O87" s="12" t="s">
        <v>3</v>
      </c>
      <c r="P87" s="15" t="s">
        <v>91</v>
      </c>
    </row>
    <row r="88" spans="1:16" s="6" customFormat="1" ht="24.95" customHeight="1" x14ac:dyDescent="0.25">
      <c r="A88" s="7">
        <v>59</v>
      </c>
      <c r="B88" s="9" t="s">
        <v>189</v>
      </c>
      <c r="C88" s="7">
        <v>1993</v>
      </c>
      <c r="D88" s="7">
        <v>5</v>
      </c>
      <c r="E88" s="10">
        <v>2</v>
      </c>
      <c r="F88" s="12">
        <v>1895.85</v>
      </c>
      <c r="G88" s="47">
        <v>1723.5</v>
      </c>
      <c r="H88" s="13">
        <v>29</v>
      </c>
      <c r="I88" s="14">
        <f>прил.2!C81</f>
        <v>4121487.11</v>
      </c>
      <c r="J88" s="14">
        <v>0</v>
      </c>
      <c r="K88" s="14">
        <v>0</v>
      </c>
      <c r="L88" s="14">
        <v>0</v>
      </c>
      <c r="M88" s="14">
        <f t="shared" si="17"/>
        <v>4121487.11</v>
      </c>
      <c r="N88" s="14">
        <f t="shared" si="18"/>
        <v>2391.3473223092542</v>
      </c>
      <c r="O88" s="12" t="s">
        <v>6</v>
      </c>
      <c r="P88" s="15" t="s">
        <v>91</v>
      </c>
    </row>
    <row r="89" spans="1:16" s="6" customFormat="1" ht="24.95" customHeight="1" x14ac:dyDescent="0.25">
      <c r="A89" s="7">
        <v>60</v>
      </c>
      <c r="B89" s="9" t="s">
        <v>193</v>
      </c>
      <c r="C89" s="7">
        <v>1970</v>
      </c>
      <c r="D89" s="7">
        <v>5</v>
      </c>
      <c r="E89" s="10">
        <v>3</v>
      </c>
      <c r="F89" s="12">
        <v>2572</v>
      </c>
      <c r="G89" s="47">
        <v>2195.8000000000002</v>
      </c>
      <c r="H89" s="13">
        <v>119</v>
      </c>
      <c r="I89" s="14">
        <f>прил.2!C82</f>
        <v>6062619.25</v>
      </c>
      <c r="J89" s="14">
        <v>0</v>
      </c>
      <c r="K89" s="14">
        <v>0</v>
      </c>
      <c r="L89" s="14">
        <v>0</v>
      </c>
      <c r="M89" s="14">
        <f t="shared" si="17"/>
        <v>6062619.25</v>
      </c>
      <c r="N89" s="14">
        <f t="shared" si="18"/>
        <v>2761.0070361599414</v>
      </c>
      <c r="O89" s="12" t="s">
        <v>6</v>
      </c>
      <c r="P89" s="15" t="s">
        <v>91</v>
      </c>
    </row>
    <row r="90" spans="1:16" s="6" customFormat="1" ht="24.95" customHeight="1" x14ac:dyDescent="0.25">
      <c r="A90" s="7">
        <v>61</v>
      </c>
      <c r="B90" s="49" t="s">
        <v>194</v>
      </c>
      <c r="C90" s="7">
        <v>1988</v>
      </c>
      <c r="D90" s="7">
        <v>5</v>
      </c>
      <c r="E90" s="10">
        <v>4</v>
      </c>
      <c r="F90" s="11">
        <v>2747.37</v>
      </c>
      <c r="G90" s="47">
        <v>2499.5100000000002</v>
      </c>
      <c r="H90" s="13">
        <v>64</v>
      </c>
      <c r="I90" s="14">
        <f>прил.2!C83</f>
        <v>461620.3</v>
      </c>
      <c r="J90" s="14">
        <v>0</v>
      </c>
      <c r="K90" s="14">
        <v>0</v>
      </c>
      <c r="L90" s="14">
        <v>0</v>
      </c>
      <c r="M90" s="14">
        <f t="shared" si="17"/>
        <v>461620.3</v>
      </c>
      <c r="N90" s="14">
        <f t="shared" si="18"/>
        <v>184.68431812635274</v>
      </c>
      <c r="O90" s="12" t="s">
        <v>3</v>
      </c>
      <c r="P90" s="15" t="s">
        <v>91</v>
      </c>
    </row>
    <row r="91" spans="1:16" s="6" customFormat="1" ht="24.95" customHeight="1" x14ac:dyDescent="0.25">
      <c r="A91" s="7">
        <v>62</v>
      </c>
      <c r="B91" s="49" t="s">
        <v>195</v>
      </c>
      <c r="C91" s="7">
        <v>1988</v>
      </c>
      <c r="D91" s="7">
        <v>5</v>
      </c>
      <c r="E91" s="10">
        <v>6</v>
      </c>
      <c r="F91" s="11">
        <v>5969.2</v>
      </c>
      <c r="G91" s="47">
        <v>5720.81</v>
      </c>
      <c r="H91" s="13">
        <v>147</v>
      </c>
      <c r="I91" s="14">
        <f>прил.2!C84</f>
        <v>554911.5</v>
      </c>
      <c r="J91" s="14">
        <v>0</v>
      </c>
      <c r="K91" s="14">
        <v>0</v>
      </c>
      <c r="L91" s="14">
        <v>0</v>
      </c>
      <c r="M91" s="14">
        <f t="shared" si="17"/>
        <v>554911.5</v>
      </c>
      <c r="N91" s="14">
        <f t="shared" si="18"/>
        <v>96.998764161019153</v>
      </c>
      <c r="O91" s="12" t="s">
        <v>3</v>
      </c>
      <c r="P91" s="15" t="s">
        <v>91</v>
      </c>
    </row>
    <row r="92" spans="1:16" s="6" customFormat="1" ht="24.95" customHeight="1" x14ac:dyDescent="0.25">
      <c r="A92" s="7">
        <v>63</v>
      </c>
      <c r="B92" s="49" t="s">
        <v>30</v>
      </c>
      <c r="C92" s="7">
        <v>1980</v>
      </c>
      <c r="D92" s="7">
        <v>2</v>
      </c>
      <c r="E92" s="10">
        <v>2</v>
      </c>
      <c r="F92" s="11">
        <v>809.2</v>
      </c>
      <c r="G92" s="47">
        <v>775.8</v>
      </c>
      <c r="H92" s="13">
        <v>74</v>
      </c>
      <c r="I92" s="14">
        <f>прил.2!C85</f>
        <v>114803.1</v>
      </c>
      <c r="J92" s="14">
        <v>0</v>
      </c>
      <c r="K92" s="14">
        <v>0</v>
      </c>
      <c r="L92" s="14">
        <v>0</v>
      </c>
      <c r="M92" s="14">
        <f t="shared" si="17"/>
        <v>114803.1</v>
      </c>
      <c r="N92" s="14">
        <f t="shared" si="18"/>
        <v>147.98027842227378</v>
      </c>
      <c r="O92" s="12" t="s">
        <v>3</v>
      </c>
      <c r="P92" s="15" t="s">
        <v>91</v>
      </c>
    </row>
    <row r="93" spans="1:16" s="6" customFormat="1" ht="24.95" customHeight="1" x14ac:dyDescent="0.25">
      <c r="A93" s="26" t="s">
        <v>57</v>
      </c>
      <c r="B93" s="50"/>
      <c r="C93" s="28" t="s">
        <v>14</v>
      </c>
      <c r="D93" s="28" t="s">
        <v>14</v>
      </c>
      <c r="E93" s="28" t="s">
        <v>14</v>
      </c>
      <c r="F93" s="51">
        <f t="shared" ref="F93:M93" si="19">SUM(F94:F97)</f>
        <v>1772.37</v>
      </c>
      <c r="G93" s="51">
        <f t="shared" si="19"/>
        <v>1615.21</v>
      </c>
      <c r="H93" s="52">
        <f t="shared" si="19"/>
        <v>91</v>
      </c>
      <c r="I93" s="51">
        <f t="shared" si="19"/>
        <v>17444179.790000003</v>
      </c>
      <c r="J93" s="51">
        <f t="shared" si="19"/>
        <v>0</v>
      </c>
      <c r="K93" s="51">
        <f t="shared" si="19"/>
        <v>0</v>
      </c>
      <c r="L93" s="51">
        <f t="shared" si="19"/>
        <v>0</v>
      </c>
      <c r="M93" s="51">
        <f t="shared" si="19"/>
        <v>17444179.790000003</v>
      </c>
      <c r="N93" s="33">
        <f t="shared" si="18"/>
        <v>10799.945387906218</v>
      </c>
      <c r="O93" s="34" t="s">
        <v>14</v>
      </c>
      <c r="P93" s="34" t="s">
        <v>14</v>
      </c>
    </row>
    <row r="94" spans="1:16" s="6" customFormat="1" ht="24.95" customHeight="1" x14ac:dyDescent="0.25">
      <c r="A94" s="45">
        <v>64</v>
      </c>
      <c r="B94" s="9" t="s">
        <v>199</v>
      </c>
      <c r="C94" s="7">
        <v>1971</v>
      </c>
      <c r="D94" s="7">
        <v>2</v>
      </c>
      <c r="E94" s="10">
        <v>2</v>
      </c>
      <c r="F94" s="11">
        <v>781.3</v>
      </c>
      <c r="G94" s="47">
        <v>717.6</v>
      </c>
      <c r="H94" s="13">
        <v>31</v>
      </c>
      <c r="I94" s="14">
        <f>прил.2!C87</f>
        <v>831529.38</v>
      </c>
      <c r="J94" s="14">
        <v>0</v>
      </c>
      <c r="K94" s="14">
        <v>0</v>
      </c>
      <c r="L94" s="14">
        <v>0</v>
      </c>
      <c r="M94" s="14">
        <f>I94-J94-K94-L94</f>
        <v>831529.38</v>
      </c>
      <c r="N94" s="14">
        <f t="shared" si="18"/>
        <v>1158.764464882943</v>
      </c>
      <c r="O94" s="12" t="s">
        <v>3</v>
      </c>
      <c r="P94" s="15" t="s">
        <v>91</v>
      </c>
    </row>
    <row r="95" spans="1:16" s="6" customFormat="1" ht="24.95" customHeight="1" x14ac:dyDescent="0.25">
      <c r="A95" s="45">
        <v>65</v>
      </c>
      <c r="B95" s="9" t="s">
        <v>201</v>
      </c>
      <c r="C95" s="7">
        <v>1958</v>
      </c>
      <c r="D95" s="7">
        <v>1</v>
      </c>
      <c r="E95" s="10">
        <v>2</v>
      </c>
      <c r="F95" s="11">
        <v>310.87</v>
      </c>
      <c r="G95" s="47">
        <v>282.61</v>
      </c>
      <c r="H95" s="13">
        <v>26</v>
      </c>
      <c r="I95" s="14">
        <f>прил.2!C88</f>
        <v>7983062.1500000013</v>
      </c>
      <c r="J95" s="14">
        <v>0</v>
      </c>
      <c r="K95" s="14">
        <v>0</v>
      </c>
      <c r="L95" s="14">
        <v>0</v>
      </c>
      <c r="M95" s="14">
        <f>I95-J95-K95-L95</f>
        <v>7983062.1500000013</v>
      </c>
      <c r="N95" s="14">
        <f t="shared" si="18"/>
        <v>28247.628003255373</v>
      </c>
      <c r="O95" s="12" t="s">
        <v>3</v>
      </c>
      <c r="P95" s="15" t="s">
        <v>91</v>
      </c>
    </row>
    <row r="96" spans="1:16" s="6" customFormat="1" ht="24.95" customHeight="1" x14ac:dyDescent="0.25">
      <c r="A96" s="45">
        <v>66</v>
      </c>
      <c r="B96" s="9" t="s">
        <v>204</v>
      </c>
      <c r="C96" s="7">
        <v>1961</v>
      </c>
      <c r="D96" s="7">
        <v>2</v>
      </c>
      <c r="E96" s="10">
        <v>1</v>
      </c>
      <c r="F96" s="11">
        <v>338.1</v>
      </c>
      <c r="G96" s="47">
        <v>307.10000000000002</v>
      </c>
      <c r="H96" s="13">
        <v>18</v>
      </c>
      <c r="I96" s="14">
        <f>прил.2!C89</f>
        <v>4507063.33</v>
      </c>
      <c r="J96" s="14">
        <v>0</v>
      </c>
      <c r="K96" s="14">
        <v>0</v>
      </c>
      <c r="L96" s="14">
        <v>0</v>
      </c>
      <c r="M96" s="14">
        <f>I96-J96-K96-L96</f>
        <v>4507063.33</v>
      </c>
      <c r="N96" s="14">
        <f t="shared" si="18"/>
        <v>14676.20752197981</v>
      </c>
      <c r="O96" s="12" t="s">
        <v>3</v>
      </c>
      <c r="P96" s="15" t="s">
        <v>91</v>
      </c>
    </row>
    <row r="97" spans="1:16" s="6" customFormat="1" ht="24.95" customHeight="1" x14ac:dyDescent="0.25">
      <c r="A97" s="45">
        <v>67</v>
      </c>
      <c r="B97" s="9" t="s">
        <v>207</v>
      </c>
      <c r="C97" s="7">
        <v>1962</v>
      </c>
      <c r="D97" s="7">
        <v>2</v>
      </c>
      <c r="E97" s="10">
        <v>1</v>
      </c>
      <c r="F97" s="11">
        <v>342.1</v>
      </c>
      <c r="G97" s="47">
        <v>307.89999999999998</v>
      </c>
      <c r="H97" s="13">
        <v>16</v>
      </c>
      <c r="I97" s="14">
        <f>прил.2!C90</f>
        <v>4122524.93</v>
      </c>
      <c r="J97" s="14">
        <v>0</v>
      </c>
      <c r="K97" s="14">
        <v>0</v>
      </c>
      <c r="L97" s="14">
        <v>0</v>
      </c>
      <c r="M97" s="14">
        <f>I97-J97-K97-L97</f>
        <v>4122524.93</v>
      </c>
      <c r="N97" s="14">
        <f t="shared" si="18"/>
        <v>13389.168333874637</v>
      </c>
      <c r="O97" s="12" t="s">
        <v>3</v>
      </c>
      <c r="P97" s="15" t="s">
        <v>91</v>
      </c>
    </row>
    <row r="98" spans="1:16" s="6" customFormat="1" ht="24.95" customHeight="1" x14ac:dyDescent="0.25">
      <c r="A98" s="46" t="s">
        <v>85</v>
      </c>
      <c r="B98" s="54"/>
      <c r="C98" s="28" t="s">
        <v>14</v>
      </c>
      <c r="D98" s="28" t="s">
        <v>14</v>
      </c>
      <c r="E98" s="28" t="s">
        <v>14</v>
      </c>
      <c r="F98" s="51">
        <f t="shared" ref="F98:M98" si="20">SUM(F99:F224)</f>
        <v>721532.49999999988</v>
      </c>
      <c r="G98" s="51">
        <f t="shared" si="20"/>
        <v>581678.45000000019</v>
      </c>
      <c r="H98" s="52">
        <f t="shared" si="20"/>
        <v>33776</v>
      </c>
      <c r="I98" s="51">
        <f t="shared" si="20"/>
        <v>2275661837.5499983</v>
      </c>
      <c r="J98" s="51">
        <f t="shared" si="20"/>
        <v>0</v>
      </c>
      <c r="K98" s="51">
        <f t="shared" si="20"/>
        <v>143017532.48000002</v>
      </c>
      <c r="L98" s="51">
        <f t="shared" si="20"/>
        <v>0</v>
      </c>
      <c r="M98" s="51">
        <f t="shared" si="20"/>
        <v>2132644305.069999</v>
      </c>
      <c r="N98" s="33">
        <f t="shared" si="18"/>
        <v>3912.2333611465192</v>
      </c>
      <c r="O98" s="34" t="s">
        <v>14</v>
      </c>
      <c r="P98" s="34" t="s">
        <v>14</v>
      </c>
    </row>
    <row r="99" spans="1:16" s="6" customFormat="1" ht="24.95" customHeight="1" x14ac:dyDescent="0.25">
      <c r="A99" s="53">
        <v>68</v>
      </c>
      <c r="B99" s="49" t="s">
        <v>96</v>
      </c>
      <c r="C99" s="53">
        <v>1954</v>
      </c>
      <c r="D99" s="53">
        <v>2</v>
      </c>
      <c r="E99" s="10">
        <v>1</v>
      </c>
      <c r="F99" s="47">
        <v>1006.9</v>
      </c>
      <c r="G99" s="47">
        <v>474.5</v>
      </c>
      <c r="H99" s="13">
        <v>69</v>
      </c>
      <c r="I99" s="14">
        <f>прил.2!C92</f>
        <v>521380</v>
      </c>
      <c r="J99" s="14">
        <v>0</v>
      </c>
      <c r="K99" s="14">
        <v>0</v>
      </c>
      <c r="L99" s="14">
        <v>0</v>
      </c>
      <c r="M99" s="14">
        <f t="shared" ref="M99:M130" si="21">I99-J99-K99-L99</f>
        <v>521380</v>
      </c>
      <c r="N99" s="14">
        <f t="shared" si="18"/>
        <v>1098.7987355110643</v>
      </c>
      <c r="O99" s="53" t="s">
        <v>3</v>
      </c>
      <c r="P99" s="15" t="s">
        <v>91</v>
      </c>
    </row>
    <row r="100" spans="1:16" s="6" customFormat="1" ht="24.95" customHeight="1" x14ac:dyDescent="0.25">
      <c r="A100" s="53">
        <v>69</v>
      </c>
      <c r="B100" s="9" t="s">
        <v>122</v>
      </c>
      <c r="C100" s="53">
        <v>1960</v>
      </c>
      <c r="D100" s="53">
        <v>4</v>
      </c>
      <c r="E100" s="10">
        <v>2</v>
      </c>
      <c r="F100" s="47">
        <v>1953.9</v>
      </c>
      <c r="G100" s="47">
        <v>1375.3</v>
      </c>
      <c r="H100" s="13">
        <v>73</v>
      </c>
      <c r="I100" s="14">
        <f>прил.2!C93</f>
        <v>199482</v>
      </c>
      <c r="J100" s="14">
        <v>0</v>
      </c>
      <c r="K100" s="14">
        <v>0</v>
      </c>
      <c r="L100" s="14">
        <v>0</v>
      </c>
      <c r="M100" s="14">
        <f t="shared" si="21"/>
        <v>199482</v>
      </c>
      <c r="N100" s="14">
        <f t="shared" si="18"/>
        <v>145.04617174434668</v>
      </c>
      <c r="O100" s="12" t="s">
        <v>3</v>
      </c>
      <c r="P100" s="15" t="s">
        <v>91</v>
      </c>
    </row>
    <row r="101" spans="1:16" s="6" customFormat="1" ht="24.95" customHeight="1" x14ac:dyDescent="0.25">
      <c r="A101" s="53">
        <v>70</v>
      </c>
      <c r="B101" s="9" t="s">
        <v>12</v>
      </c>
      <c r="C101" s="53">
        <v>1961</v>
      </c>
      <c r="D101" s="53">
        <v>2</v>
      </c>
      <c r="E101" s="10">
        <v>2</v>
      </c>
      <c r="F101" s="47">
        <v>718.8</v>
      </c>
      <c r="G101" s="47">
        <v>667.2</v>
      </c>
      <c r="H101" s="13">
        <v>34</v>
      </c>
      <c r="I101" s="14">
        <f>прил.2!C94</f>
        <v>1874543.17</v>
      </c>
      <c r="J101" s="14">
        <v>0</v>
      </c>
      <c r="K101" s="14">
        <v>0</v>
      </c>
      <c r="L101" s="14">
        <v>0</v>
      </c>
      <c r="M101" s="14">
        <f t="shared" si="21"/>
        <v>1874543.17</v>
      </c>
      <c r="N101" s="14">
        <f t="shared" si="18"/>
        <v>2809.5671013189444</v>
      </c>
      <c r="O101" s="12" t="s">
        <v>3</v>
      </c>
      <c r="P101" s="15" t="s">
        <v>91</v>
      </c>
    </row>
    <row r="102" spans="1:16" s="6" customFormat="1" ht="24.95" customHeight="1" x14ac:dyDescent="0.25">
      <c r="A102" s="53">
        <v>71</v>
      </c>
      <c r="B102" s="9" t="s">
        <v>169</v>
      </c>
      <c r="C102" s="53">
        <v>1962</v>
      </c>
      <c r="D102" s="53">
        <v>3</v>
      </c>
      <c r="E102" s="10">
        <v>1</v>
      </c>
      <c r="F102" s="47">
        <v>967.3</v>
      </c>
      <c r="G102" s="47">
        <v>491.8</v>
      </c>
      <c r="H102" s="13">
        <v>35</v>
      </c>
      <c r="I102" s="14">
        <f>прил.2!C95</f>
        <v>24499753.610000003</v>
      </c>
      <c r="J102" s="14">
        <v>0</v>
      </c>
      <c r="K102" s="14">
        <v>0</v>
      </c>
      <c r="L102" s="14">
        <v>0</v>
      </c>
      <c r="M102" s="14">
        <f t="shared" si="21"/>
        <v>24499753.610000003</v>
      </c>
      <c r="N102" s="14">
        <f t="shared" si="18"/>
        <v>49816.497783651896</v>
      </c>
      <c r="O102" s="12" t="s">
        <v>3</v>
      </c>
      <c r="P102" s="15" t="s">
        <v>91</v>
      </c>
    </row>
    <row r="103" spans="1:16" s="6" customFormat="1" ht="24.95" customHeight="1" x14ac:dyDescent="0.25">
      <c r="A103" s="53">
        <v>72</v>
      </c>
      <c r="B103" s="9" t="s">
        <v>130</v>
      </c>
      <c r="C103" s="53">
        <v>1964</v>
      </c>
      <c r="D103" s="53">
        <v>5</v>
      </c>
      <c r="E103" s="10">
        <v>4</v>
      </c>
      <c r="F103" s="47">
        <v>3542.3</v>
      </c>
      <c r="G103" s="47">
        <v>3147.2</v>
      </c>
      <c r="H103" s="13">
        <v>163</v>
      </c>
      <c r="I103" s="14">
        <f>прил.2!C96</f>
        <v>16515307.180000002</v>
      </c>
      <c r="J103" s="14">
        <v>0</v>
      </c>
      <c r="K103" s="14">
        <v>0</v>
      </c>
      <c r="L103" s="14">
        <v>0</v>
      </c>
      <c r="M103" s="14">
        <f t="shared" si="21"/>
        <v>16515307.180000002</v>
      </c>
      <c r="N103" s="14">
        <f t="shared" si="18"/>
        <v>5247.6192107269962</v>
      </c>
      <c r="O103" s="12" t="s">
        <v>6</v>
      </c>
      <c r="P103" s="15" t="s">
        <v>91</v>
      </c>
    </row>
    <row r="104" spans="1:16" s="6" customFormat="1" ht="24.95" customHeight="1" x14ac:dyDescent="0.25">
      <c r="A104" s="53">
        <v>73</v>
      </c>
      <c r="B104" s="9" t="s">
        <v>173</v>
      </c>
      <c r="C104" s="53">
        <v>1964</v>
      </c>
      <c r="D104" s="53">
        <v>5</v>
      </c>
      <c r="E104" s="10">
        <v>4</v>
      </c>
      <c r="F104" s="47">
        <v>3517.4</v>
      </c>
      <c r="G104" s="47">
        <v>3228.8</v>
      </c>
      <c r="H104" s="13">
        <v>154</v>
      </c>
      <c r="I104" s="14">
        <f>прил.2!C97</f>
        <v>15702583.960000001</v>
      </c>
      <c r="J104" s="14">
        <v>0</v>
      </c>
      <c r="K104" s="14">
        <v>0</v>
      </c>
      <c r="L104" s="14">
        <v>0</v>
      </c>
      <c r="M104" s="14">
        <f t="shared" si="21"/>
        <v>15702583.960000001</v>
      </c>
      <c r="N104" s="14">
        <f t="shared" si="18"/>
        <v>4863.2878964321108</v>
      </c>
      <c r="O104" s="12" t="s">
        <v>6</v>
      </c>
      <c r="P104" s="15" t="s">
        <v>91</v>
      </c>
    </row>
    <row r="105" spans="1:16" s="6" customFormat="1" ht="24.95" customHeight="1" x14ac:dyDescent="0.25">
      <c r="A105" s="53">
        <v>74</v>
      </c>
      <c r="B105" s="9" t="s">
        <v>46</v>
      </c>
      <c r="C105" s="53">
        <v>1964</v>
      </c>
      <c r="D105" s="53">
        <v>5</v>
      </c>
      <c r="E105" s="10">
        <v>4</v>
      </c>
      <c r="F105" s="47">
        <v>3442.6</v>
      </c>
      <c r="G105" s="47">
        <v>3182.1</v>
      </c>
      <c r="H105" s="13">
        <v>178</v>
      </c>
      <c r="I105" s="14">
        <f>прил.2!C98</f>
        <v>15438111.09</v>
      </c>
      <c r="J105" s="14">
        <v>0</v>
      </c>
      <c r="K105" s="14">
        <v>0</v>
      </c>
      <c r="L105" s="14">
        <v>0</v>
      </c>
      <c r="M105" s="14">
        <f t="shared" si="21"/>
        <v>15438111.09</v>
      </c>
      <c r="N105" s="14">
        <f t="shared" si="18"/>
        <v>4851.5480626001699</v>
      </c>
      <c r="O105" s="12" t="s">
        <v>6</v>
      </c>
      <c r="P105" s="15" t="s">
        <v>91</v>
      </c>
    </row>
    <row r="106" spans="1:16" s="6" customFormat="1" ht="24.95" customHeight="1" x14ac:dyDescent="0.25">
      <c r="A106" s="53">
        <v>75</v>
      </c>
      <c r="B106" s="9" t="s">
        <v>52</v>
      </c>
      <c r="C106" s="53">
        <v>1964</v>
      </c>
      <c r="D106" s="53">
        <v>5</v>
      </c>
      <c r="E106" s="10">
        <v>4</v>
      </c>
      <c r="F106" s="47">
        <v>3420.6</v>
      </c>
      <c r="G106" s="47">
        <v>3201.51</v>
      </c>
      <c r="H106" s="13">
        <v>176</v>
      </c>
      <c r="I106" s="14">
        <f>прил.2!C99</f>
        <v>15439959.529999999</v>
      </c>
      <c r="J106" s="14">
        <v>0</v>
      </c>
      <c r="K106" s="14">
        <v>0</v>
      </c>
      <c r="L106" s="14">
        <v>0</v>
      </c>
      <c r="M106" s="14">
        <f t="shared" si="21"/>
        <v>15439959.529999999</v>
      </c>
      <c r="N106" s="14">
        <f t="shared" si="18"/>
        <v>4822.7116360717282</v>
      </c>
      <c r="O106" s="12" t="s">
        <v>6</v>
      </c>
      <c r="P106" s="15" t="s">
        <v>91</v>
      </c>
    </row>
    <row r="107" spans="1:16" s="6" customFormat="1" ht="24.95" customHeight="1" x14ac:dyDescent="0.25">
      <c r="A107" s="53">
        <v>76</v>
      </c>
      <c r="B107" s="9" t="s">
        <v>59</v>
      </c>
      <c r="C107" s="53">
        <v>1965</v>
      </c>
      <c r="D107" s="53">
        <v>5</v>
      </c>
      <c r="E107" s="10">
        <v>4</v>
      </c>
      <c r="F107" s="47">
        <v>4580.3999999999996</v>
      </c>
      <c r="G107" s="47">
        <v>3586.9</v>
      </c>
      <c r="H107" s="13">
        <v>150</v>
      </c>
      <c r="I107" s="14">
        <f>прил.2!C100</f>
        <v>4222903.29</v>
      </c>
      <c r="J107" s="14">
        <v>0</v>
      </c>
      <c r="K107" s="14">
        <v>0</v>
      </c>
      <c r="L107" s="14">
        <v>0</v>
      </c>
      <c r="M107" s="14">
        <f t="shared" si="21"/>
        <v>4222903.29</v>
      </c>
      <c r="N107" s="14">
        <f t="shared" si="18"/>
        <v>1177.3128021411246</v>
      </c>
      <c r="O107" s="12" t="s">
        <v>6</v>
      </c>
      <c r="P107" s="15" t="s">
        <v>91</v>
      </c>
    </row>
    <row r="108" spans="1:16" s="6" customFormat="1" ht="24.95" customHeight="1" x14ac:dyDescent="0.25">
      <c r="A108" s="53">
        <v>77</v>
      </c>
      <c r="B108" s="9" t="s">
        <v>143</v>
      </c>
      <c r="C108" s="53">
        <v>1965</v>
      </c>
      <c r="D108" s="53">
        <v>5</v>
      </c>
      <c r="E108" s="10">
        <v>4</v>
      </c>
      <c r="F108" s="47">
        <v>3602.72</v>
      </c>
      <c r="G108" s="47">
        <v>3230.2</v>
      </c>
      <c r="H108" s="13">
        <v>167</v>
      </c>
      <c r="I108" s="14">
        <f>прил.2!C101</f>
        <v>13962315.440000001</v>
      </c>
      <c r="J108" s="14">
        <v>0</v>
      </c>
      <c r="K108" s="14">
        <v>0</v>
      </c>
      <c r="L108" s="14">
        <v>0</v>
      </c>
      <c r="M108" s="14">
        <f t="shared" si="21"/>
        <v>13962315.440000001</v>
      </c>
      <c r="N108" s="14">
        <f t="shared" si="18"/>
        <v>4322.4306358739404</v>
      </c>
      <c r="O108" s="12" t="s">
        <v>6</v>
      </c>
      <c r="P108" s="15" t="s">
        <v>91</v>
      </c>
    </row>
    <row r="109" spans="1:16" s="6" customFormat="1" ht="24.95" customHeight="1" x14ac:dyDescent="0.25">
      <c r="A109" s="53">
        <v>78</v>
      </c>
      <c r="B109" s="9" t="s">
        <v>182</v>
      </c>
      <c r="C109" s="53">
        <v>1966</v>
      </c>
      <c r="D109" s="53">
        <v>4</v>
      </c>
      <c r="E109" s="10">
        <v>2</v>
      </c>
      <c r="F109" s="47">
        <v>1385.45</v>
      </c>
      <c r="G109" s="47">
        <v>1259.5</v>
      </c>
      <c r="H109" s="13">
        <v>91</v>
      </c>
      <c r="I109" s="14">
        <f>прил.2!C102</f>
        <v>2155563.9700000002</v>
      </c>
      <c r="J109" s="14">
        <v>0</v>
      </c>
      <c r="K109" s="14">
        <v>0</v>
      </c>
      <c r="L109" s="14">
        <v>0</v>
      </c>
      <c r="M109" s="14">
        <f t="shared" si="21"/>
        <v>2155563.9700000002</v>
      </c>
      <c r="N109" s="14">
        <f t="shared" si="18"/>
        <v>1711.4442000793968</v>
      </c>
      <c r="O109" s="12" t="s">
        <v>6</v>
      </c>
      <c r="P109" s="15" t="s">
        <v>91</v>
      </c>
    </row>
    <row r="110" spans="1:16" s="6" customFormat="1" ht="24.95" customHeight="1" x14ac:dyDescent="0.25">
      <c r="A110" s="53">
        <v>79</v>
      </c>
      <c r="B110" s="9" t="s">
        <v>87</v>
      </c>
      <c r="C110" s="53">
        <v>1966</v>
      </c>
      <c r="D110" s="53">
        <v>5</v>
      </c>
      <c r="E110" s="10">
        <v>6</v>
      </c>
      <c r="F110" s="47">
        <v>6296.9</v>
      </c>
      <c r="G110" s="47">
        <v>4542.6000000000004</v>
      </c>
      <c r="H110" s="13">
        <v>221</v>
      </c>
      <c r="I110" s="14">
        <f>прил.2!C103</f>
        <v>29207981.460000001</v>
      </c>
      <c r="J110" s="14">
        <v>0</v>
      </c>
      <c r="K110" s="14">
        <v>0</v>
      </c>
      <c r="L110" s="14">
        <v>0</v>
      </c>
      <c r="M110" s="14">
        <f t="shared" si="21"/>
        <v>29207981.460000001</v>
      </c>
      <c r="N110" s="14">
        <f t="shared" si="18"/>
        <v>6429.7938317263242</v>
      </c>
      <c r="O110" s="12" t="s">
        <v>6</v>
      </c>
      <c r="P110" s="15" t="s">
        <v>91</v>
      </c>
    </row>
    <row r="111" spans="1:16" s="6" customFormat="1" ht="24.95" customHeight="1" x14ac:dyDescent="0.25">
      <c r="A111" s="53">
        <v>80</v>
      </c>
      <c r="B111" s="9" t="s">
        <v>150</v>
      </c>
      <c r="C111" s="53">
        <v>1966</v>
      </c>
      <c r="D111" s="53">
        <v>5</v>
      </c>
      <c r="E111" s="10">
        <v>6</v>
      </c>
      <c r="F111" s="47">
        <v>5955.2</v>
      </c>
      <c r="G111" s="47">
        <v>4573.3999999999996</v>
      </c>
      <c r="H111" s="13">
        <v>290</v>
      </c>
      <c r="I111" s="14">
        <f>прил.2!C104</f>
        <v>5338045.47</v>
      </c>
      <c r="J111" s="14">
        <v>0</v>
      </c>
      <c r="K111" s="14">
        <v>0</v>
      </c>
      <c r="L111" s="14">
        <v>0</v>
      </c>
      <c r="M111" s="14">
        <f t="shared" si="21"/>
        <v>5338045.47</v>
      </c>
      <c r="N111" s="14">
        <f t="shared" si="18"/>
        <v>1167.1940941094153</v>
      </c>
      <c r="O111" s="12" t="s">
        <v>5</v>
      </c>
      <c r="P111" s="15" t="s">
        <v>91</v>
      </c>
    </row>
    <row r="112" spans="1:16" s="6" customFormat="1" ht="24.95" customHeight="1" x14ac:dyDescent="0.25">
      <c r="A112" s="53">
        <v>81</v>
      </c>
      <c r="B112" s="9" t="s">
        <v>116</v>
      </c>
      <c r="C112" s="53">
        <v>1967</v>
      </c>
      <c r="D112" s="53">
        <v>5</v>
      </c>
      <c r="E112" s="10">
        <v>4</v>
      </c>
      <c r="F112" s="47">
        <v>5515.1</v>
      </c>
      <c r="G112" s="47">
        <v>3245.2</v>
      </c>
      <c r="H112" s="13">
        <v>195</v>
      </c>
      <c r="I112" s="14">
        <f>прил.2!C105</f>
        <v>6795932.6399999997</v>
      </c>
      <c r="J112" s="14">
        <v>0</v>
      </c>
      <c r="K112" s="14">
        <v>0</v>
      </c>
      <c r="L112" s="14">
        <v>0</v>
      </c>
      <c r="M112" s="14">
        <f t="shared" si="21"/>
        <v>6795932.6399999997</v>
      </c>
      <c r="N112" s="14">
        <f t="shared" si="18"/>
        <v>2094.1490940465919</v>
      </c>
      <c r="O112" s="12" t="s">
        <v>3</v>
      </c>
      <c r="P112" s="15" t="s">
        <v>91</v>
      </c>
    </row>
    <row r="113" spans="1:16" s="6" customFormat="1" ht="24.95" customHeight="1" x14ac:dyDescent="0.25">
      <c r="A113" s="53">
        <v>82</v>
      </c>
      <c r="B113" s="49" t="s">
        <v>192</v>
      </c>
      <c r="C113" s="53">
        <v>1967</v>
      </c>
      <c r="D113" s="53">
        <v>4</v>
      </c>
      <c r="E113" s="10">
        <v>4</v>
      </c>
      <c r="F113" s="47">
        <v>2973.9</v>
      </c>
      <c r="G113" s="47">
        <v>2731.4</v>
      </c>
      <c r="H113" s="13">
        <v>88</v>
      </c>
      <c r="I113" s="14">
        <f>прил.2!C106</f>
        <v>57237302.260000005</v>
      </c>
      <c r="J113" s="14">
        <v>0</v>
      </c>
      <c r="K113" s="14">
        <v>0</v>
      </c>
      <c r="L113" s="14">
        <v>0</v>
      </c>
      <c r="M113" s="14">
        <f t="shared" si="21"/>
        <v>57237302.260000005</v>
      </c>
      <c r="N113" s="14">
        <f t="shared" si="18"/>
        <v>20955.298476971519</v>
      </c>
      <c r="O113" s="53" t="s">
        <v>3</v>
      </c>
      <c r="P113" s="15" t="s">
        <v>91</v>
      </c>
    </row>
    <row r="114" spans="1:16" s="6" customFormat="1" ht="24.95" customHeight="1" x14ac:dyDescent="0.25">
      <c r="A114" s="53">
        <v>83</v>
      </c>
      <c r="B114" s="49" t="s">
        <v>15</v>
      </c>
      <c r="C114" s="53">
        <v>1967</v>
      </c>
      <c r="D114" s="53">
        <v>5</v>
      </c>
      <c r="E114" s="10">
        <v>6</v>
      </c>
      <c r="F114" s="47">
        <v>4816.1000000000004</v>
      </c>
      <c r="G114" s="47">
        <v>4433</v>
      </c>
      <c r="H114" s="13">
        <v>350</v>
      </c>
      <c r="I114" s="14">
        <f>прил.2!C107</f>
        <v>24892429.489999998</v>
      </c>
      <c r="J114" s="14">
        <v>0</v>
      </c>
      <c r="K114" s="14">
        <v>0</v>
      </c>
      <c r="L114" s="14">
        <v>0</v>
      </c>
      <c r="M114" s="14">
        <f t="shared" si="21"/>
        <v>24892429.489999998</v>
      </c>
      <c r="N114" s="14">
        <f t="shared" si="18"/>
        <v>5615.2559192420476</v>
      </c>
      <c r="O114" s="53" t="s">
        <v>5</v>
      </c>
      <c r="P114" s="15" t="s">
        <v>91</v>
      </c>
    </row>
    <row r="115" spans="1:16" s="6" customFormat="1" ht="24.95" customHeight="1" x14ac:dyDescent="0.25">
      <c r="A115" s="53">
        <v>84</v>
      </c>
      <c r="B115" s="49" t="s">
        <v>197</v>
      </c>
      <c r="C115" s="53">
        <v>1967</v>
      </c>
      <c r="D115" s="53">
        <v>5</v>
      </c>
      <c r="E115" s="10">
        <v>4</v>
      </c>
      <c r="F115" s="47">
        <v>4369.2</v>
      </c>
      <c r="G115" s="47">
        <v>3638.6</v>
      </c>
      <c r="H115" s="13">
        <v>203</v>
      </c>
      <c r="I115" s="14">
        <f>прил.2!C108</f>
        <v>25110093.41</v>
      </c>
      <c r="J115" s="14">
        <v>0</v>
      </c>
      <c r="K115" s="14">
        <v>0</v>
      </c>
      <c r="L115" s="14">
        <v>0</v>
      </c>
      <c r="M115" s="14">
        <f t="shared" si="21"/>
        <v>25110093.41</v>
      </c>
      <c r="N115" s="14">
        <f t="shared" si="18"/>
        <v>6901.0315533446928</v>
      </c>
      <c r="O115" s="53" t="s">
        <v>3</v>
      </c>
      <c r="P115" s="15" t="s">
        <v>91</v>
      </c>
    </row>
    <row r="116" spans="1:16" s="6" customFormat="1" ht="24.95" customHeight="1" x14ac:dyDescent="0.25">
      <c r="A116" s="53">
        <v>85</v>
      </c>
      <c r="B116" s="49" t="s">
        <v>202</v>
      </c>
      <c r="C116" s="53">
        <v>1968</v>
      </c>
      <c r="D116" s="53">
        <v>5</v>
      </c>
      <c r="E116" s="10">
        <v>6</v>
      </c>
      <c r="F116" s="47">
        <v>5674.3</v>
      </c>
      <c r="G116" s="47">
        <v>4355.6000000000004</v>
      </c>
      <c r="H116" s="13">
        <v>213</v>
      </c>
      <c r="I116" s="14">
        <f>прил.2!C109</f>
        <v>12617384.67</v>
      </c>
      <c r="J116" s="14">
        <v>0</v>
      </c>
      <c r="K116" s="14">
        <v>0</v>
      </c>
      <c r="L116" s="14">
        <v>0</v>
      </c>
      <c r="M116" s="14">
        <f t="shared" si="21"/>
        <v>12617384.67</v>
      </c>
      <c r="N116" s="14">
        <f t="shared" si="18"/>
        <v>2896.818961796308</v>
      </c>
      <c r="O116" s="53" t="s">
        <v>6</v>
      </c>
      <c r="P116" s="15" t="s">
        <v>91</v>
      </c>
    </row>
    <row r="117" spans="1:16" s="6" customFormat="1" ht="24.95" customHeight="1" x14ac:dyDescent="0.25">
      <c r="A117" s="53">
        <v>86</v>
      </c>
      <c r="B117" s="49" t="s">
        <v>140</v>
      </c>
      <c r="C117" s="53">
        <v>1968</v>
      </c>
      <c r="D117" s="53">
        <v>5</v>
      </c>
      <c r="E117" s="10">
        <v>4</v>
      </c>
      <c r="F117" s="47">
        <v>3010.7</v>
      </c>
      <c r="G117" s="47">
        <v>2727</v>
      </c>
      <c r="H117" s="13">
        <v>106</v>
      </c>
      <c r="I117" s="14">
        <f>прил.2!C110</f>
        <v>19980176.239999998</v>
      </c>
      <c r="J117" s="14">
        <v>0</v>
      </c>
      <c r="K117" s="14">
        <v>0</v>
      </c>
      <c r="L117" s="14">
        <v>0</v>
      </c>
      <c r="M117" s="14">
        <f t="shared" si="21"/>
        <v>19980176.239999998</v>
      </c>
      <c r="N117" s="14">
        <f t="shared" si="18"/>
        <v>7326.7973010634387</v>
      </c>
      <c r="O117" s="53" t="s">
        <v>6</v>
      </c>
      <c r="P117" s="15" t="s">
        <v>91</v>
      </c>
    </row>
    <row r="118" spans="1:16" s="6" customFormat="1" ht="24.95" customHeight="1" x14ac:dyDescent="0.25">
      <c r="A118" s="53">
        <v>87</v>
      </c>
      <c r="B118" s="49" t="s">
        <v>109</v>
      </c>
      <c r="C118" s="53">
        <v>1968</v>
      </c>
      <c r="D118" s="53">
        <v>2</v>
      </c>
      <c r="E118" s="10">
        <v>3</v>
      </c>
      <c r="F118" s="47">
        <v>970.97</v>
      </c>
      <c r="G118" s="47">
        <v>882.7</v>
      </c>
      <c r="H118" s="13">
        <v>78</v>
      </c>
      <c r="I118" s="14">
        <f>прил.2!C111</f>
        <v>5060666.53</v>
      </c>
      <c r="J118" s="14">
        <v>0</v>
      </c>
      <c r="K118" s="14">
        <v>0</v>
      </c>
      <c r="L118" s="14">
        <v>0</v>
      </c>
      <c r="M118" s="14">
        <f t="shared" si="21"/>
        <v>5060666.53</v>
      </c>
      <c r="N118" s="14">
        <f t="shared" si="18"/>
        <v>5733.1670216381553</v>
      </c>
      <c r="O118" s="53" t="s">
        <v>3</v>
      </c>
      <c r="P118" s="15" t="s">
        <v>91</v>
      </c>
    </row>
    <row r="119" spans="1:16" s="6" customFormat="1" ht="24.95" customHeight="1" x14ac:dyDescent="0.25">
      <c r="A119" s="53">
        <v>88</v>
      </c>
      <c r="B119" s="49" t="s">
        <v>198</v>
      </c>
      <c r="C119" s="53">
        <v>1969</v>
      </c>
      <c r="D119" s="53">
        <v>5</v>
      </c>
      <c r="E119" s="10">
        <v>3</v>
      </c>
      <c r="F119" s="47">
        <v>3715.69</v>
      </c>
      <c r="G119" s="47">
        <v>2932.3</v>
      </c>
      <c r="H119" s="13">
        <v>545</v>
      </c>
      <c r="I119" s="14">
        <f>прил.2!C112</f>
        <v>3153149.46</v>
      </c>
      <c r="J119" s="14">
        <v>0</v>
      </c>
      <c r="K119" s="14">
        <v>0</v>
      </c>
      <c r="L119" s="14">
        <v>0</v>
      </c>
      <c r="M119" s="14">
        <f t="shared" si="21"/>
        <v>3153149.46</v>
      </c>
      <c r="N119" s="14">
        <f t="shared" si="18"/>
        <v>1075.3161204515227</v>
      </c>
      <c r="O119" s="53" t="s">
        <v>3</v>
      </c>
      <c r="P119" s="15" t="s">
        <v>91</v>
      </c>
    </row>
    <row r="120" spans="1:16" s="6" customFormat="1" ht="24.95" customHeight="1" x14ac:dyDescent="0.25">
      <c r="A120" s="53">
        <v>89</v>
      </c>
      <c r="B120" s="49" t="s">
        <v>147</v>
      </c>
      <c r="C120" s="53">
        <v>1969</v>
      </c>
      <c r="D120" s="53">
        <v>5</v>
      </c>
      <c r="E120" s="10">
        <v>2</v>
      </c>
      <c r="F120" s="47">
        <v>1950.85</v>
      </c>
      <c r="G120" s="47">
        <v>1773.52</v>
      </c>
      <c r="H120" s="13">
        <v>96</v>
      </c>
      <c r="I120" s="14">
        <f>прил.2!C113</f>
        <v>8306265.29</v>
      </c>
      <c r="J120" s="14">
        <v>0</v>
      </c>
      <c r="K120" s="14">
        <v>0</v>
      </c>
      <c r="L120" s="14">
        <v>0</v>
      </c>
      <c r="M120" s="14">
        <f t="shared" si="21"/>
        <v>8306265.29</v>
      </c>
      <c r="N120" s="14">
        <f t="shared" si="18"/>
        <v>4683.4911870179076</v>
      </c>
      <c r="O120" s="53" t="s">
        <v>6</v>
      </c>
      <c r="P120" s="15" t="s">
        <v>91</v>
      </c>
    </row>
    <row r="121" spans="1:16" s="6" customFormat="1" ht="24.95" customHeight="1" x14ac:dyDescent="0.25">
      <c r="A121" s="53">
        <v>90</v>
      </c>
      <c r="B121" s="49" t="s">
        <v>149</v>
      </c>
      <c r="C121" s="53">
        <v>1969</v>
      </c>
      <c r="D121" s="53">
        <v>5</v>
      </c>
      <c r="E121" s="10">
        <v>4</v>
      </c>
      <c r="F121" s="47">
        <v>2707.4</v>
      </c>
      <c r="G121" s="47">
        <v>2700.3</v>
      </c>
      <c r="H121" s="13">
        <v>115</v>
      </c>
      <c r="I121" s="14">
        <f>прил.2!C114</f>
        <v>13081612.57</v>
      </c>
      <c r="J121" s="14">
        <v>0</v>
      </c>
      <c r="K121" s="14">
        <v>0</v>
      </c>
      <c r="L121" s="14">
        <v>0</v>
      </c>
      <c r="M121" s="14">
        <f t="shared" si="21"/>
        <v>13081612.57</v>
      </c>
      <c r="N121" s="14">
        <f t="shared" si="18"/>
        <v>4844.5034144354331</v>
      </c>
      <c r="O121" s="53" t="s">
        <v>6</v>
      </c>
      <c r="P121" s="15" t="s">
        <v>91</v>
      </c>
    </row>
    <row r="122" spans="1:16" s="6" customFormat="1" ht="24.95" customHeight="1" x14ac:dyDescent="0.25">
      <c r="A122" s="53">
        <v>91</v>
      </c>
      <c r="B122" s="49" t="s">
        <v>205</v>
      </c>
      <c r="C122" s="53">
        <v>1969</v>
      </c>
      <c r="D122" s="53">
        <v>5</v>
      </c>
      <c r="E122" s="10">
        <v>4</v>
      </c>
      <c r="F122" s="47">
        <v>4934.8</v>
      </c>
      <c r="G122" s="47">
        <v>3170</v>
      </c>
      <c r="H122" s="13">
        <v>130</v>
      </c>
      <c r="I122" s="14">
        <f>прил.2!C115</f>
        <v>22108778.449999999</v>
      </c>
      <c r="J122" s="14">
        <v>0</v>
      </c>
      <c r="K122" s="14">
        <v>0</v>
      </c>
      <c r="L122" s="14">
        <v>0</v>
      </c>
      <c r="M122" s="14">
        <f t="shared" si="21"/>
        <v>22108778.449999999</v>
      </c>
      <c r="N122" s="14">
        <f t="shared" si="18"/>
        <v>6974.3780599369084</v>
      </c>
      <c r="O122" s="53" t="s">
        <v>3</v>
      </c>
      <c r="P122" s="15" t="s">
        <v>91</v>
      </c>
    </row>
    <row r="123" spans="1:16" s="6" customFormat="1" ht="24.95" customHeight="1" x14ac:dyDescent="0.25">
      <c r="A123" s="53">
        <v>92</v>
      </c>
      <c r="B123" s="49" t="s">
        <v>208</v>
      </c>
      <c r="C123" s="53">
        <v>1969</v>
      </c>
      <c r="D123" s="53">
        <v>5</v>
      </c>
      <c r="E123" s="10">
        <v>4</v>
      </c>
      <c r="F123" s="47">
        <v>2643.3</v>
      </c>
      <c r="G123" s="47">
        <v>2460.1999999999998</v>
      </c>
      <c r="H123" s="13">
        <v>133</v>
      </c>
      <c r="I123" s="14">
        <f>прил.2!C116</f>
        <v>13091229.819999998</v>
      </c>
      <c r="J123" s="14">
        <v>0</v>
      </c>
      <c r="K123" s="14">
        <v>0</v>
      </c>
      <c r="L123" s="14">
        <v>0</v>
      </c>
      <c r="M123" s="14">
        <f t="shared" si="21"/>
        <v>13091229.819999998</v>
      </c>
      <c r="N123" s="14">
        <f t="shared" si="18"/>
        <v>5321.2055198764328</v>
      </c>
      <c r="O123" s="53" t="s">
        <v>6</v>
      </c>
      <c r="P123" s="15" t="s">
        <v>91</v>
      </c>
    </row>
    <row r="124" spans="1:16" s="6" customFormat="1" ht="24.95" customHeight="1" x14ac:dyDescent="0.25">
      <c r="A124" s="53">
        <v>93</v>
      </c>
      <c r="B124" s="49" t="s">
        <v>124</v>
      </c>
      <c r="C124" s="53">
        <v>1970</v>
      </c>
      <c r="D124" s="53">
        <v>5</v>
      </c>
      <c r="E124" s="10">
        <v>4</v>
      </c>
      <c r="F124" s="47">
        <v>5463.2</v>
      </c>
      <c r="G124" s="47">
        <v>3357.7</v>
      </c>
      <c r="H124" s="13">
        <v>215</v>
      </c>
      <c r="I124" s="14">
        <f>прил.2!C117</f>
        <v>5489873.5</v>
      </c>
      <c r="J124" s="14">
        <v>0</v>
      </c>
      <c r="K124" s="14">
        <v>0</v>
      </c>
      <c r="L124" s="14">
        <v>0</v>
      </c>
      <c r="M124" s="14">
        <f t="shared" si="21"/>
        <v>5489873.5</v>
      </c>
      <c r="N124" s="14">
        <f t="shared" si="18"/>
        <v>1635.0101259790929</v>
      </c>
      <c r="O124" s="53" t="s">
        <v>3</v>
      </c>
      <c r="P124" s="15" t="s">
        <v>91</v>
      </c>
    </row>
    <row r="125" spans="1:16" s="6" customFormat="1" ht="24.95" customHeight="1" x14ac:dyDescent="0.25">
      <c r="A125" s="53">
        <v>94</v>
      </c>
      <c r="B125" s="49" t="s">
        <v>99</v>
      </c>
      <c r="C125" s="53">
        <v>1970</v>
      </c>
      <c r="D125" s="53">
        <v>9</v>
      </c>
      <c r="E125" s="10">
        <v>1</v>
      </c>
      <c r="F125" s="47">
        <v>3055.3</v>
      </c>
      <c r="G125" s="47">
        <v>2224.5</v>
      </c>
      <c r="H125" s="13">
        <v>202</v>
      </c>
      <c r="I125" s="14">
        <f>прил.2!C118</f>
        <v>18909569.050000004</v>
      </c>
      <c r="J125" s="14">
        <v>0</v>
      </c>
      <c r="K125" s="14">
        <v>0</v>
      </c>
      <c r="L125" s="14">
        <v>0</v>
      </c>
      <c r="M125" s="14">
        <f t="shared" si="21"/>
        <v>18909569.050000004</v>
      </c>
      <c r="N125" s="14">
        <f t="shared" si="18"/>
        <v>8500.5929647111734</v>
      </c>
      <c r="O125" s="53" t="s">
        <v>3</v>
      </c>
      <c r="P125" s="15" t="s">
        <v>91</v>
      </c>
    </row>
    <row r="126" spans="1:16" s="6" customFormat="1" ht="24.95" customHeight="1" x14ac:dyDescent="0.25">
      <c r="A126" s="53">
        <v>95</v>
      </c>
      <c r="B126" s="49" t="s">
        <v>107</v>
      </c>
      <c r="C126" s="53">
        <v>1970</v>
      </c>
      <c r="D126" s="53">
        <v>9</v>
      </c>
      <c r="E126" s="10">
        <v>1</v>
      </c>
      <c r="F126" s="47">
        <v>2506.13</v>
      </c>
      <c r="G126" s="47">
        <v>2301.1999999999998</v>
      </c>
      <c r="H126" s="13">
        <v>179</v>
      </c>
      <c r="I126" s="14">
        <f>прил.2!C119</f>
        <v>16668883.16</v>
      </c>
      <c r="J126" s="14">
        <v>0</v>
      </c>
      <c r="K126" s="14">
        <v>0</v>
      </c>
      <c r="L126" s="14">
        <v>0</v>
      </c>
      <c r="M126" s="14">
        <f t="shared" si="21"/>
        <v>16668883.16</v>
      </c>
      <c r="N126" s="14">
        <f t="shared" si="18"/>
        <v>7243.561254997393</v>
      </c>
      <c r="O126" s="53" t="s">
        <v>3</v>
      </c>
      <c r="P126" s="15" t="s">
        <v>91</v>
      </c>
    </row>
    <row r="127" spans="1:16" s="6" customFormat="1" ht="24.95" customHeight="1" x14ac:dyDescent="0.25">
      <c r="A127" s="53">
        <v>96</v>
      </c>
      <c r="B127" s="49" t="s">
        <v>216</v>
      </c>
      <c r="C127" s="53">
        <v>1970</v>
      </c>
      <c r="D127" s="53">
        <v>3</v>
      </c>
      <c r="E127" s="10">
        <v>4</v>
      </c>
      <c r="F127" s="47">
        <v>1954.2</v>
      </c>
      <c r="G127" s="47">
        <v>1745.6</v>
      </c>
      <c r="H127" s="13">
        <v>164</v>
      </c>
      <c r="I127" s="14">
        <f>прил.2!C120</f>
        <v>8698328.129999999</v>
      </c>
      <c r="J127" s="14">
        <v>0</v>
      </c>
      <c r="K127" s="14">
        <v>0</v>
      </c>
      <c r="L127" s="14">
        <v>0</v>
      </c>
      <c r="M127" s="14">
        <f t="shared" si="21"/>
        <v>8698328.129999999</v>
      </c>
      <c r="N127" s="14">
        <f t="shared" si="18"/>
        <v>4983.0019076535282</v>
      </c>
      <c r="O127" s="53" t="s">
        <v>3</v>
      </c>
      <c r="P127" s="15" t="s">
        <v>91</v>
      </c>
    </row>
    <row r="128" spans="1:16" s="6" customFormat="1" ht="24.95" customHeight="1" x14ac:dyDescent="0.25">
      <c r="A128" s="53">
        <v>97</v>
      </c>
      <c r="B128" s="49" t="s">
        <v>113</v>
      </c>
      <c r="C128" s="53">
        <v>1971</v>
      </c>
      <c r="D128" s="53">
        <v>5</v>
      </c>
      <c r="E128" s="10">
        <v>6</v>
      </c>
      <c r="F128" s="47">
        <v>8773.2000000000007</v>
      </c>
      <c r="G128" s="47">
        <v>7071.4</v>
      </c>
      <c r="H128" s="13">
        <v>205</v>
      </c>
      <c r="I128" s="14">
        <f>прил.2!C121</f>
        <v>31130799.039999999</v>
      </c>
      <c r="J128" s="14">
        <v>0</v>
      </c>
      <c r="K128" s="14">
        <v>0</v>
      </c>
      <c r="L128" s="14">
        <v>0</v>
      </c>
      <c r="M128" s="14">
        <f t="shared" si="21"/>
        <v>31130799.039999999</v>
      </c>
      <c r="N128" s="14">
        <f t="shared" si="18"/>
        <v>4402.3530050626468</v>
      </c>
      <c r="O128" s="53" t="s">
        <v>3</v>
      </c>
      <c r="P128" s="15" t="s">
        <v>91</v>
      </c>
    </row>
    <row r="129" spans="1:16" s="6" customFormat="1" ht="24.95" customHeight="1" x14ac:dyDescent="0.25">
      <c r="A129" s="53">
        <v>98</v>
      </c>
      <c r="B129" s="49" t="s">
        <v>227</v>
      </c>
      <c r="C129" s="53">
        <v>1971</v>
      </c>
      <c r="D129" s="53">
        <v>5</v>
      </c>
      <c r="E129" s="10">
        <v>4</v>
      </c>
      <c r="F129" s="47">
        <v>4435.8999999999996</v>
      </c>
      <c r="G129" s="47">
        <v>3844.8</v>
      </c>
      <c r="H129" s="13">
        <v>241</v>
      </c>
      <c r="I129" s="14">
        <f>прил.2!C122</f>
        <v>24681989.719999999</v>
      </c>
      <c r="J129" s="14">
        <v>0</v>
      </c>
      <c r="K129" s="14">
        <v>0</v>
      </c>
      <c r="L129" s="14">
        <v>0</v>
      </c>
      <c r="M129" s="14">
        <f t="shared" si="21"/>
        <v>24681989.719999999</v>
      </c>
      <c r="N129" s="14">
        <f t="shared" si="18"/>
        <v>6419.5770183104451</v>
      </c>
      <c r="O129" s="53" t="s">
        <v>3</v>
      </c>
      <c r="P129" s="15" t="s">
        <v>91</v>
      </c>
    </row>
    <row r="130" spans="1:16" s="6" customFormat="1" ht="24.95" customHeight="1" x14ac:dyDescent="0.25">
      <c r="A130" s="53">
        <v>99</v>
      </c>
      <c r="B130" s="49" t="s">
        <v>129</v>
      </c>
      <c r="C130" s="53">
        <v>1971</v>
      </c>
      <c r="D130" s="53">
        <v>2</v>
      </c>
      <c r="E130" s="10">
        <v>1</v>
      </c>
      <c r="F130" s="47">
        <v>295.2</v>
      </c>
      <c r="G130" s="47">
        <v>247.8</v>
      </c>
      <c r="H130" s="13">
        <v>25</v>
      </c>
      <c r="I130" s="14">
        <f>прил.2!C123</f>
        <v>1550000.22</v>
      </c>
      <c r="J130" s="14">
        <v>0</v>
      </c>
      <c r="K130" s="14">
        <v>0</v>
      </c>
      <c r="L130" s="14">
        <v>0</v>
      </c>
      <c r="M130" s="14">
        <f t="shared" si="21"/>
        <v>1550000.22</v>
      </c>
      <c r="N130" s="14">
        <f t="shared" si="18"/>
        <v>6255.0452784503632</v>
      </c>
      <c r="O130" s="53" t="s">
        <v>3</v>
      </c>
      <c r="P130" s="15" t="s">
        <v>91</v>
      </c>
    </row>
    <row r="131" spans="1:16" s="6" customFormat="1" ht="24.95" customHeight="1" x14ac:dyDescent="0.25">
      <c r="A131" s="53">
        <v>100</v>
      </c>
      <c r="B131" s="49" t="s">
        <v>229</v>
      </c>
      <c r="C131" s="53">
        <v>1971</v>
      </c>
      <c r="D131" s="53">
        <v>5</v>
      </c>
      <c r="E131" s="10">
        <v>4</v>
      </c>
      <c r="F131" s="47">
        <v>5076.72</v>
      </c>
      <c r="G131" s="47">
        <v>4615.3</v>
      </c>
      <c r="H131" s="13">
        <v>192</v>
      </c>
      <c r="I131" s="14">
        <f>прил.2!C124</f>
        <v>15587229.15</v>
      </c>
      <c r="J131" s="14">
        <v>0</v>
      </c>
      <c r="K131" s="14">
        <v>0</v>
      </c>
      <c r="L131" s="14">
        <v>0</v>
      </c>
      <c r="M131" s="14">
        <f t="shared" ref="M131:M162" si="22">I131-J131-K131-L131</f>
        <v>15587229.15</v>
      </c>
      <c r="N131" s="14">
        <f t="shared" si="18"/>
        <v>3377.294899573159</v>
      </c>
      <c r="O131" s="53" t="s">
        <v>6</v>
      </c>
      <c r="P131" s="15" t="s">
        <v>91</v>
      </c>
    </row>
    <row r="132" spans="1:16" s="6" customFormat="1" ht="24.95" customHeight="1" x14ac:dyDescent="0.25">
      <c r="A132" s="53">
        <v>101</v>
      </c>
      <c r="B132" s="49" t="s">
        <v>230</v>
      </c>
      <c r="C132" s="53">
        <v>1971</v>
      </c>
      <c r="D132" s="53">
        <v>5</v>
      </c>
      <c r="E132" s="10">
        <v>4</v>
      </c>
      <c r="F132" s="47">
        <v>4651.8999999999996</v>
      </c>
      <c r="G132" s="47">
        <v>4354.6000000000004</v>
      </c>
      <c r="H132" s="13">
        <v>168</v>
      </c>
      <c r="I132" s="14">
        <f>прил.2!C125</f>
        <v>15373945.809999999</v>
      </c>
      <c r="J132" s="14">
        <v>0</v>
      </c>
      <c r="K132" s="14">
        <v>0</v>
      </c>
      <c r="L132" s="14">
        <v>0</v>
      </c>
      <c r="M132" s="14">
        <f t="shared" si="22"/>
        <v>15373945.809999999</v>
      </c>
      <c r="N132" s="14">
        <f t="shared" si="18"/>
        <v>3530.5070063840531</v>
      </c>
      <c r="O132" s="53" t="s">
        <v>6</v>
      </c>
      <c r="P132" s="15" t="s">
        <v>91</v>
      </c>
    </row>
    <row r="133" spans="1:16" s="6" customFormat="1" ht="24.95" customHeight="1" x14ac:dyDescent="0.25">
      <c r="A133" s="53">
        <v>102</v>
      </c>
      <c r="B133" s="49" t="s">
        <v>133</v>
      </c>
      <c r="C133" s="53">
        <v>1972</v>
      </c>
      <c r="D133" s="53">
        <v>5</v>
      </c>
      <c r="E133" s="10">
        <v>3</v>
      </c>
      <c r="F133" s="47">
        <v>3771.3</v>
      </c>
      <c r="G133" s="47">
        <v>3450.5</v>
      </c>
      <c r="H133" s="13">
        <v>387</v>
      </c>
      <c r="I133" s="14">
        <f>прил.2!C126</f>
        <v>33610515.789999999</v>
      </c>
      <c r="J133" s="14">
        <v>0</v>
      </c>
      <c r="K133" s="14">
        <v>0</v>
      </c>
      <c r="L133" s="14">
        <v>0</v>
      </c>
      <c r="M133" s="14">
        <f t="shared" si="22"/>
        <v>33610515.789999999</v>
      </c>
      <c r="N133" s="14">
        <f t="shared" si="18"/>
        <v>9740.7667845239812</v>
      </c>
      <c r="O133" s="53" t="s">
        <v>3</v>
      </c>
      <c r="P133" s="15" t="s">
        <v>91</v>
      </c>
    </row>
    <row r="134" spans="1:16" s="6" customFormat="1" ht="24.95" customHeight="1" x14ac:dyDescent="0.25">
      <c r="A134" s="53">
        <v>103</v>
      </c>
      <c r="B134" s="49" t="s">
        <v>233</v>
      </c>
      <c r="C134" s="53">
        <v>1972</v>
      </c>
      <c r="D134" s="53">
        <v>5</v>
      </c>
      <c r="E134" s="10">
        <v>4</v>
      </c>
      <c r="F134" s="47">
        <v>4396.5</v>
      </c>
      <c r="G134" s="47">
        <v>2828.4</v>
      </c>
      <c r="H134" s="13">
        <v>139</v>
      </c>
      <c r="I134" s="14">
        <f>прил.2!C127</f>
        <v>14005260.209999999</v>
      </c>
      <c r="J134" s="14">
        <v>0</v>
      </c>
      <c r="K134" s="14">
        <v>0</v>
      </c>
      <c r="L134" s="14">
        <v>0</v>
      </c>
      <c r="M134" s="14">
        <f t="shared" si="22"/>
        <v>14005260.209999999</v>
      </c>
      <c r="N134" s="14">
        <f t="shared" si="18"/>
        <v>4951.6547199830284</v>
      </c>
      <c r="O134" s="53" t="s">
        <v>3</v>
      </c>
      <c r="P134" s="15" t="s">
        <v>91</v>
      </c>
    </row>
    <row r="135" spans="1:16" s="6" customFormat="1" ht="24.95" customHeight="1" x14ac:dyDescent="0.25">
      <c r="A135" s="53">
        <v>104</v>
      </c>
      <c r="B135" s="49" t="s">
        <v>237</v>
      </c>
      <c r="C135" s="53">
        <v>1972</v>
      </c>
      <c r="D135" s="53">
        <v>5</v>
      </c>
      <c r="E135" s="10">
        <v>4</v>
      </c>
      <c r="F135" s="47">
        <v>4500.8</v>
      </c>
      <c r="G135" s="47">
        <v>3612.8</v>
      </c>
      <c r="H135" s="13">
        <v>147</v>
      </c>
      <c r="I135" s="14">
        <f>прил.2!C128</f>
        <v>70127600.560000002</v>
      </c>
      <c r="J135" s="14">
        <v>0</v>
      </c>
      <c r="K135" s="14">
        <v>0</v>
      </c>
      <c r="L135" s="14">
        <v>0</v>
      </c>
      <c r="M135" s="14">
        <f t="shared" si="22"/>
        <v>70127600.560000002</v>
      </c>
      <c r="N135" s="14">
        <f t="shared" si="18"/>
        <v>19410.872608503101</v>
      </c>
      <c r="O135" s="53" t="s">
        <v>3</v>
      </c>
      <c r="P135" s="15" t="s">
        <v>91</v>
      </c>
    </row>
    <row r="136" spans="1:16" s="6" customFormat="1" ht="24.95" customHeight="1" x14ac:dyDescent="0.25">
      <c r="A136" s="53">
        <v>105</v>
      </c>
      <c r="B136" s="49" t="s">
        <v>72</v>
      </c>
      <c r="C136" s="53">
        <v>1973</v>
      </c>
      <c r="D136" s="53">
        <v>5</v>
      </c>
      <c r="E136" s="10">
        <v>8</v>
      </c>
      <c r="F136" s="47">
        <v>5749.3</v>
      </c>
      <c r="G136" s="47">
        <v>5744.2</v>
      </c>
      <c r="H136" s="13">
        <v>341</v>
      </c>
      <c r="I136" s="14">
        <f>прил.2!C129</f>
        <v>52392026.479999997</v>
      </c>
      <c r="J136" s="14">
        <v>0</v>
      </c>
      <c r="K136" s="14">
        <v>0</v>
      </c>
      <c r="L136" s="14">
        <v>0</v>
      </c>
      <c r="M136" s="14">
        <f t="shared" si="22"/>
        <v>52392026.479999997</v>
      </c>
      <c r="N136" s="14">
        <f t="shared" si="18"/>
        <v>9120.8569478778591</v>
      </c>
      <c r="O136" s="53" t="s">
        <v>3</v>
      </c>
      <c r="P136" s="15" t="s">
        <v>91</v>
      </c>
    </row>
    <row r="137" spans="1:16" s="6" customFormat="1" ht="24.95" customHeight="1" x14ac:dyDescent="0.25">
      <c r="A137" s="53">
        <v>106</v>
      </c>
      <c r="B137" s="49" t="s">
        <v>135</v>
      </c>
      <c r="C137" s="53">
        <v>1973</v>
      </c>
      <c r="D137" s="53">
        <v>9</v>
      </c>
      <c r="E137" s="10">
        <v>4</v>
      </c>
      <c r="F137" s="47">
        <v>7349.4</v>
      </c>
      <c r="G137" s="47">
        <v>7339.17</v>
      </c>
      <c r="H137" s="13">
        <v>362</v>
      </c>
      <c r="I137" s="14">
        <f>прил.2!C130</f>
        <v>102406233.11</v>
      </c>
      <c r="J137" s="14">
        <v>0</v>
      </c>
      <c r="K137" s="14">
        <v>0</v>
      </c>
      <c r="L137" s="14">
        <v>0</v>
      </c>
      <c r="M137" s="14">
        <f t="shared" si="22"/>
        <v>102406233.11</v>
      </c>
      <c r="N137" s="14">
        <f t="shared" si="18"/>
        <v>13953.380710625315</v>
      </c>
      <c r="O137" s="53" t="s">
        <v>3</v>
      </c>
      <c r="P137" s="15" t="s">
        <v>91</v>
      </c>
    </row>
    <row r="138" spans="1:16" s="6" customFormat="1" ht="24.95" customHeight="1" x14ac:dyDescent="0.25">
      <c r="A138" s="53">
        <v>107</v>
      </c>
      <c r="B138" s="49" t="s">
        <v>137</v>
      </c>
      <c r="C138" s="53">
        <v>1974</v>
      </c>
      <c r="D138" s="53">
        <v>9</v>
      </c>
      <c r="E138" s="10">
        <v>5</v>
      </c>
      <c r="F138" s="47">
        <v>12350.8</v>
      </c>
      <c r="G138" s="47">
        <v>10427.9</v>
      </c>
      <c r="H138" s="13">
        <v>454</v>
      </c>
      <c r="I138" s="14">
        <f>прил.2!C131</f>
        <v>17291007.43</v>
      </c>
      <c r="J138" s="14">
        <v>0</v>
      </c>
      <c r="K138" s="14">
        <v>0</v>
      </c>
      <c r="L138" s="14">
        <v>0</v>
      </c>
      <c r="M138" s="14">
        <f t="shared" si="22"/>
        <v>17291007.43</v>
      </c>
      <c r="N138" s="14">
        <f t="shared" si="18"/>
        <v>1658.1485658665695</v>
      </c>
      <c r="O138" s="53" t="s">
        <v>3</v>
      </c>
      <c r="P138" s="15" t="s">
        <v>91</v>
      </c>
    </row>
    <row r="139" spans="1:16" s="6" customFormat="1" ht="24.95" customHeight="1" x14ac:dyDescent="0.25">
      <c r="A139" s="53">
        <v>108</v>
      </c>
      <c r="B139" s="49" t="s">
        <v>141</v>
      </c>
      <c r="C139" s="53">
        <v>1974</v>
      </c>
      <c r="D139" s="53">
        <v>5</v>
      </c>
      <c r="E139" s="10">
        <v>6</v>
      </c>
      <c r="F139" s="47">
        <v>5945</v>
      </c>
      <c r="G139" s="47">
        <v>4491.01</v>
      </c>
      <c r="H139" s="13">
        <v>240</v>
      </c>
      <c r="I139" s="14">
        <f>прил.2!C132</f>
        <v>25169138.509999998</v>
      </c>
      <c r="J139" s="14">
        <v>0</v>
      </c>
      <c r="K139" s="14">
        <v>0</v>
      </c>
      <c r="L139" s="14">
        <v>0</v>
      </c>
      <c r="M139" s="14">
        <f t="shared" si="22"/>
        <v>25169138.509999998</v>
      </c>
      <c r="N139" s="14">
        <f t="shared" si="18"/>
        <v>5604.3381132529203</v>
      </c>
      <c r="O139" s="53" t="s">
        <v>3</v>
      </c>
      <c r="P139" s="15" t="s">
        <v>91</v>
      </c>
    </row>
    <row r="140" spans="1:16" s="6" customFormat="1" ht="24.95" customHeight="1" x14ac:dyDescent="0.25">
      <c r="A140" s="53">
        <v>109</v>
      </c>
      <c r="B140" s="49" t="s">
        <v>138</v>
      </c>
      <c r="C140" s="53">
        <v>1975</v>
      </c>
      <c r="D140" s="53">
        <v>9</v>
      </c>
      <c r="E140" s="10">
        <v>4</v>
      </c>
      <c r="F140" s="47">
        <v>8195.34</v>
      </c>
      <c r="G140" s="47">
        <v>6950.47</v>
      </c>
      <c r="H140" s="13">
        <v>374</v>
      </c>
      <c r="I140" s="14">
        <f>прил.2!C133</f>
        <v>62210569.099999994</v>
      </c>
      <c r="J140" s="14">
        <v>0</v>
      </c>
      <c r="K140" s="14">
        <v>0</v>
      </c>
      <c r="L140" s="14">
        <v>0</v>
      </c>
      <c r="M140" s="14">
        <f t="shared" si="22"/>
        <v>62210569.099999994</v>
      </c>
      <c r="N140" s="14">
        <f t="shared" si="18"/>
        <v>8950.5557322022814</v>
      </c>
      <c r="O140" s="53" t="s">
        <v>3</v>
      </c>
      <c r="P140" s="15" t="s">
        <v>91</v>
      </c>
    </row>
    <row r="141" spans="1:16" s="6" customFormat="1" ht="24.95" customHeight="1" x14ac:dyDescent="0.25">
      <c r="A141" s="53">
        <v>110</v>
      </c>
      <c r="B141" s="49" t="s">
        <v>148</v>
      </c>
      <c r="C141" s="53">
        <v>1975</v>
      </c>
      <c r="D141" s="53">
        <v>12</v>
      </c>
      <c r="E141" s="10">
        <v>1</v>
      </c>
      <c r="F141" s="47">
        <v>4515.7</v>
      </c>
      <c r="G141" s="47">
        <v>3928.4</v>
      </c>
      <c r="H141" s="13">
        <v>169</v>
      </c>
      <c r="I141" s="14">
        <f>прил.2!C134</f>
        <v>54814460.650000013</v>
      </c>
      <c r="J141" s="14">
        <v>0</v>
      </c>
      <c r="K141" s="14">
        <v>0</v>
      </c>
      <c r="L141" s="14">
        <v>0</v>
      </c>
      <c r="M141" s="14">
        <f t="shared" si="22"/>
        <v>54814460.650000013</v>
      </c>
      <c r="N141" s="14">
        <f t="shared" si="18"/>
        <v>13953.380676611347</v>
      </c>
      <c r="O141" s="53" t="s">
        <v>3</v>
      </c>
      <c r="P141" s="15" t="s">
        <v>91</v>
      </c>
    </row>
    <row r="142" spans="1:16" s="6" customFormat="1" ht="24.95" customHeight="1" x14ac:dyDescent="0.25">
      <c r="A142" s="53">
        <v>111</v>
      </c>
      <c r="B142" s="49" t="s">
        <v>152</v>
      </c>
      <c r="C142" s="53">
        <v>1976</v>
      </c>
      <c r="D142" s="53">
        <v>5</v>
      </c>
      <c r="E142" s="10">
        <v>6</v>
      </c>
      <c r="F142" s="47">
        <v>5921.8</v>
      </c>
      <c r="G142" s="47">
        <v>4395.2</v>
      </c>
      <c r="H142" s="13">
        <v>278</v>
      </c>
      <c r="I142" s="14">
        <f>прил.2!C135</f>
        <v>27526531.899999999</v>
      </c>
      <c r="J142" s="14">
        <v>0</v>
      </c>
      <c r="K142" s="14">
        <v>0</v>
      </c>
      <c r="L142" s="14">
        <v>0</v>
      </c>
      <c r="M142" s="14">
        <f t="shared" si="22"/>
        <v>27526531.899999999</v>
      </c>
      <c r="N142" s="14">
        <f t="shared" si="18"/>
        <v>6262.8621905715327</v>
      </c>
      <c r="O142" s="53" t="s">
        <v>3</v>
      </c>
      <c r="P142" s="15" t="s">
        <v>91</v>
      </c>
    </row>
    <row r="143" spans="1:16" s="6" customFormat="1" ht="24.95" customHeight="1" x14ac:dyDescent="0.25">
      <c r="A143" s="53">
        <v>112</v>
      </c>
      <c r="B143" s="49" t="s">
        <v>154</v>
      </c>
      <c r="C143" s="53">
        <v>1976</v>
      </c>
      <c r="D143" s="53">
        <v>9</v>
      </c>
      <c r="E143" s="10">
        <v>4</v>
      </c>
      <c r="F143" s="47">
        <v>9540</v>
      </c>
      <c r="G143" s="47">
        <v>8147.64</v>
      </c>
      <c r="H143" s="13">
        <v>361</v>
      </c>
      <c r="I143" s="14">
        <f>прил.2!C136</f>
        <v>53062620.420000002</v>
      </c>
      <c r="J143" s="14">
        <v>0</v>
      </c>
      <c r="K143" s="14">
        <v>0</v>
      </c>
      <c r="L143" s="14">
        <v>0</v>
      </c>
      <c r="M143" s="14">
        <f t="shared" si="22"/>
        <v>53062620.420000002</v>
      </c>
      <c r="N143" s="14">
        <f t="shared" si="18"/>
        <v>6512.6368396247253</v>
      </c>
      <c r="O143" s="53" t="s">
        <v>3</v>
      </c>
      <c r="P143" s="15" t="s">
        <v>91</v>
      </c>
    </row>
    <row r="144" spans="1:16" s="6" customFormat="1" ht="24.95" customHeight="1" x14ac:dyDescent="0.25">
      <c r="A144" s="53">
        <v>113</v>
      </c>
      <c r="B144" s="49" t="s">
        <v>156</v>
      </c>
      <c r="C144" s="53">
        <v>1976</v>
      </c>
      <c r="D144" s="53">
        <v>9</v>
      </c>
      <c r="E144" s="10">
        <v>2</v>
      </c>
      <c r="F144" s="47">
        <v>5588.8</v>
      </c>
      <c r="G144" s="47">
        <v>4060.3</v>
      </c>
      <c r="H144" s="13">
        <v>225</v>
      </c>
      <c r="I144" s="14">
        <f>прил.2!C137</f>
        <v>5699529.4900000002</v>
      </c>
      <c r="J144" s="14">
        <v>0</v>
      </c>
      <c r="K144" s="14">
        <v>0</v>
      </c>
      <c r="L144" s="14">
        <v>0</v>
      </c>
      <c r="M144" s="14">
        <f t="shared" si="22"/>
        <v>5699529.4900000002</v>
      </c>
      <c r="N144" s="14">
        <f t="shared" si="18"/>
        <v>1403.7212742900772</v>
      </c>
      <c r="O144" s="53" t="s">
        <v>3</v>
      </c>
      <c r="P144" s="15" t="s">
        <v>91</v>
      </c>
    </row>
    <row r="145" spans="1:16" s="6" customFormat="1" ht="24.95" customHeight="1" x14ac:dyDescent="0.25">
      <c r="A145" s="53">
        <v>114</v>
      </c>
      <c r="B145" s="49" t="s">
        <v>81</v>
      </c>
      <c r="C145" s="53">
        <v>1977</v>
      </c>
      <c r="D145" s="53">
        <v>5</v>
      </c>
      <c r="E145" s="10">
        <v>5</v>
      </c>
      <c r="F145" s="47">
        <v>7344.7</v>
      </c>
      <c r="G145" s="47">
        <v>6150.8</v>
      </c>
      <c r="H145" s="13">
        <v>198</v>
      </c>
      <c r="I145" s="14">
        <f>прил.2!C138</f>
        <v>732860</v>
      </c>
      <c r="J145" s="14">
        <v>0</v>
      </c>
      <c r="K145" s="14">
        <v>0</v>
      </c>
      <c r="L145" s="14">
        <v>0</v>
      </c>
      <c r="M145" s="14">
        <f t="shared" si="22"/>
        <v>732860</v>
      </c>
      <c r="N145" s="14">
        <f t="shared" si="18"/>
        <v>119.14872862066723</v>
      </c>
      <c r="O145" s="53" t="s">
        <v>3</v>
      </c>
      <c r="P145" s="15" t="s">
        <v>91</v>
      </c>
    </row>
    <row r="146" spans="1:16" s="6" customFormat="1" ht="24.95" customHeight="1" x14ac:dyDescent="0.25">
      <c r="A146" s="53">
        <v>115</v>
      </c>
      <c r="B146" s="49" t="s">
        <v>35</v>
      </c>
      <c r="C146" s="53">
        <v>1978</v>
      </c>
      <c r="D146" s="53">
        <v>9</v>
      </c>
      <c r="E146" s="10">
        <v>6</v>
      </c>
      <c r="F146" s="47">
        <v>17489.5</v>
      </c>
      <c r="G146" s="47">
        <v>12084.17</v>
      </c>
      <c r="H146" s="13">
        <v>840</v>
      </c>
      <c r="I146" s="14">
        <f>прил.2!C139</f>
        <v>78432644.050000012</v>
      </c>
      <c r="J146" s="14">
        <v>0</v>
      </c>
      <c r="K146" s="14">
        <v>0</v>
      </c>
      <c r="L146" s="14">
        <v>0</v>
      </c>
      <c r="M146" s="14">
        <f t="shared" si="22"/>
        <v>78432644.050000012</v>
      </c>
      <c r="N146" s="14">
        <f t="shared" ref="N146:N209" si="23">I146/G146</f>
        <v>6490.5280255077523</v>
      </c>
      <c r="O146" s="53" t="s">
        <v>3</v>
      </c>
      <c r="P146" s="15" t="s">
        <v>91</v>
      </c>
    </row>
    <row r="147" spans="1:16" s="6" customFormat="1" ht="24.95" customHeight="1" x14ac:dyDescent="0.25">
      <c r="A147" s="53">
        <v>116</v>
      </c>
      <c r="B147" s="49" t="s">
        <v>144</v>
      </c>
      <c r="C147" s="53">
        <v>1978</v>
      </c>
      <c r="D147" s="53">
        <v>9</v>
      </c>
      <c r="E147" s="10">
        <v>4</v>
      </c>
      <c r="F147" s="47">
        <v>10840.4</v>
      </c>
      <c r="G147" s="47">
        <v>7675</v>
      </c>
      <c r="H147" s="13">
        <v>416</v>
      </c>
      <c r="I147" s="14">
        <f>прил.2!C140</f>
        <v>60108100.060000002</v>
      </c>
      <c r="J147" s="14">
        <v>0</v>
      </c>
      <c r="K147" s="14">
        <v>0</v>
      </c>
      <c r="L147" s="14">
        <v>0</v>
      </c>
      <c r="M147" s="14">
        <f t="shared" si="22"/>
        <v>60108100.060000002</v>
      </c>
      <c r="N147" s="14">
        <f t="shared" si="23"/>
        <v>7831.6742749185669</v>
      </c>
      <c r="O147" s="53" t="s">
        <v>3</v>
      </c>
      <c r="P147" s="15" t="s">
        <v>91</v>
      </c>
    </row>
    <row r="148" spans="1:16" s="6" customFormat="1" ht="24.95" customHeight="1" x14ac:dyDescent="0.25">
      <c r="A148" s="53">
        <v>117</v>
      </c>
      <c r="B148" s="49" t="s">
        <v>172</v>
      </c>
      <c r="C148" s="53">
        <v>1978</v>
      </c>
      <c r="D148" s="53">
        <v>5</v>
      </c>
      <c r="E148" s="10">
        <v>4</v>
      </c>
      <c r="F148" s="47">
        <v>3679.7</v>
      </c>
      <c r="G148" s="47">
        <v>2709</v>
      </c>
      <c r="H148" s="13">
        <v>132</v>
      </c>
      <c r="I148" s="14">
        <f>прил.2!C141</f>
        <v>39076463.520000003</v>
      </c>
      <c r="J148" s="14">
        <v>0</v>
      </c>
      <c r="K148" s="14">
        <v>0</v>
      </c>
      <c r="L148" s="14">
        <v>0</v>
      </c>
      <c r="M148" s="14">
        <f t="shared" si="22"/>
        <v>39076463.520000003</v>
      </c>
      <c r="N148" s="14">
        <f t="shared" si="23"/>
        <v>14424.681993355483</v>
      </c>
      <c r="O148" s="53" t="s">
        <v>6</v>
      </c>
      <c r="P148" s="15" t="s">
        <v>91</v>
      </c>
    </row>
    <row r="149" spans="1:16" s="6" customFormat="1" ht="24.95" customHeight="1" x14ac:dyDescent="0.25">
      <c r="A149" s="53">
        <v>118</v>
      </c>
      <c r="B149" s="49" t="s">
        <v>102</v>
      </c>
      <c r="C149" s="53">
        <v>1978</v>
      </c>
      <c r="D149" s="53">
        <v>9</v>
      </c>
      <c r="E149" s="10">
        <v>4</v>
      </c>
      <c r="F149" s="47">
        <v>11586.54</v>
      </c>
      <c r="G149" s="47">
        <v>8088.8</v>
      </c>
      <c r="H149" s="13">
        <v>459</v>
      </c>
      <c r="I149" s="14">
        <f>прил.2!C142</f>
        <v>42071897.199999996</v>
      </c>
      <c r="J149" s="14">
        <v>0</v>
      </c>
      <c r="K149" s="14">
        <v>0</v>
      </c>
      <c r="L149" s="14">
        <v>0</v>
      </c>
      <c r="M149" s="14">
        <f t="shared" si="22"/>
        <v>42071897.199999996</v>
      </c>
      <c r="N149" s="14">
        <f t="shared" si="23"/>
        <v>5201.2532390465822</v>
      </c>
      <c r="O149" s="53" t="s">
        <v>3</v>
      </c>
      <c r="P149" s="15" t="s">
        <v>91</v>
      </c>
    </row>
    <row r="150" spans="1:16" s="6" customFormat="1" ht="24.95" customHeight="1" x14ac:dyDescent="0.25">
      <c r="A150" s="53">
        <v>119</v>
      </c>
      <c r="B150" s="49" t="s">
        <v>42</v>
      </c>
      <c r="C150" s="53">
        <v>1978</v>
      </c>
      <c r="D150" s="53">
        <v>4</v>
      </c>
      <c r="E150" s="10">
        <v>2</v>
      </c>
      <c r="F150" s="47">
        <v>1467.6</v>
      </c>
      <c r="G150" s="47">
        <v>1232.4000000000001</v>
      </c>
      <c r="H150" s="13">
        <v>74</v>
      </c>
      <c r="I150" s="14">
        <f>прил.2!C143</f>
        <v>4730943.3099999996</v>
      </c>
      <c r="J150" s="14">
        <v>0</v>
      </c>
      <c r="K150" s="14">
        <v>0</v>
      </c>
      <c r="L150" s="14">
        <v>0</v>
      </c>
      <c r="M150" s="14">
        <f t="shared" si="22"/>
        <v>4730943.3099999996</v>
      </c>
      <c r="N150" s="14">
        <f t="shared" si="23"/>
        <v>3838.8050227198955</v>
      </c>
      <c r="O150" s="53" t="s">
        <v>3</v>
      </c>
      <c r="P150" s="15" t="s">
        <v>91</v>
      </c>
    </row>
    <row r="151" spans="1:16" s="6" customFormat="1" ht="24.95" customHeight="1" x14ac:dyDescent="0.25">
      <c r="A151" s="53">
        <v>120</v>
      </c>
      <c r="B151" s="49" t="s">
        <v>184</v>
      </c>
      <c r="C151" s="53">
        <v>1979</v>
      </c>
      <c r="D151" s="53">
        <v>5</v>
      </c>
      <c r="E151" s="10">
        <v>4</v>
      </c>
      <c r="F151" s="47">
        <v>3933.6</v>
      </c>
      <c r="G151" s="47">
        <v>3576</v>
      </c>
      <c r="H151" s="13">
        <v>168</v>
      </c>
      <c r="I151" s="14">
        <f>прил.2!C144</f>
        <v>17597307.579999998</v>
      </c>
      <c r="J151" s="14">
        <v>0</v>
      </c>
      <c r="K151" s="14">
        <v>0</v>
      </c>
      <c r="L151" s="14">
        <v>0</v>
      </c>
      <c r="M151" s="14">
        <f t="shared" si="22"/>
        <v>17597307.579999998</v>
      </c>
      <c r="N151" s="14">
        <f t="shared" si="23"/>
        <v>4920.9473098434</v>
      </c>
      <c r="O151" s="53" t="s">
        <v>3</v>
      </c>
      <c r="P151" s="15" t="s">
        <v>91</v>
      </c>
    </row>
    <row r="152" spans="1:16" s="6" customFormat="1" ht="24.95" customHeight="1" x14ac:dyDescent="0.25">
      <c r="A152" s="53">
        <v>121</v>
      </c>
      <c r="B152" s="49" t="s">
        <v>127</v>
      </c>
      <c r="C152" s="53">
        <v>1979</v>
      </c>
      <c r="D152" s="53">
        <v>5</v>
      </c>
      <c r="E152" s="10">
        <v>4</v>
      </c>
      <c r="F152" s="47">
        <v>2792.2</v>
      </c>
      <c r="G152" s="47">
        <v>2753.11</v>
      </c>
      <c r="H152" s="13">
        <v>185</v>
      </c>
      <c r="I152" s="14">
        <f>прил.2!C145</f>
        <v>6092695.8899999997</v>
      </c>
      <c r="J152" s="14">
        <v>0</v>
      </c>
      <c r="K152" s="14">
        <v>0</v>
      </c>
      <c r="L152" s="14">
        <v>0</v>
      </c>
      <c r="M152" s="14">
        <f t="shared" si="22"/>
        <v>6092695.8899999997</v>
      </c>
      <c r="N152" s="14">
        <f t="shared" si="23"/>
        <v>2213.023050295847</v>
      </c>
      <c r="O152" s="53" t="s">
        <v>3</v>
      </c>
      <c r="P152" s="15" t="s">
        <v>91</v>
      </c>
    </row>
    <row r="153" spans="1:16" s="6" customFormat="1" ht="24.95" customHeight="1" x14ac:dyDescent="0.25">
      <c r="A153" s="53">
        <v>122</v>
      </c>
      <c r="B153" s="49" t="s">
        <v>190</v>
      </c>
      <c r="C153" s="53">
        <v>1979</v>
      </c>
      <c r="D153" s="53">
        <v>9</v>
      </c>
      <c r="E153" s="10">
        <v>4</v>
      </c>
      <c r="F153" s="47">
        <v>10593.6</v>
      </c>
      <c r="G153" s="47">
        <v>8025.7</v>
      </c>
      <c r="H153" s="13">
        <v>438</v>
      </c>
      <c r="I153" s="14">
        <f>прил.2!C146</f>
        <v>77003060.11999999</v>
      </c>
      <c r="J153" s="14">
        <v>0</v>
      </c>
      <c r="K153" s="14">
        <v>0</v>
      </c>
      <c r="L153" s="14">
        <v>0</v>
      </c>
      <c r="M153" s="14">
        <f t="shared" si="22"/>
        <v>77003060.11999999</v>
      </c>
      <c r="N153" s="14">
        <f t="shared" si="23"/>
        <v>9594.5599910288183</v>
      </c>
      <c r="O153" s="53" t="s">
        <v>3</v>
      </c>
      <c r="P153" s="15" t="s">
        <v>91</v>
      </c>
    </row>
    <row r="154" spans="1:16" s="6" customFormat="1" ht="24.95" customHeight="1" x14ac:dyDescent="0.25">
      <c r="A154" s="53">
        <v>123</v>
      </c>
      <c r="B154" s="49" t="s">
        <v>196</v>
      </c>
      <c r="C154" s="53">
        <v>1979</v>
      </c>
      <c r="D154" s="53">
        <v>9</v>
      </c>
      <c r="E154" s="10">
        <v>4</v>
      </c>
      <c r="F154" s="47">
        <v>11761</v>
      </c>
      <c r="G154" s="47">
        <v>8045.6</v>
      </c>
      <c r="H154" s="13">
        <v>320</v>
      </c>
      <c r="I154" s="14">
        <f>прил.2!C147</f>
        <v>105238205.51000001</v>
      </c>
      <c r="J154" s="14">
        <v>0</v>
      </c>
      <c r="K154" s="14">
        <v>0</v>
      </c>
      <c r="L154" s="14">
        <v>0</v>
      </c>
      <c r="M154" s="14">
        <f t="shared" si="22"/>
        <v>105238205.51000001</v>
      </c>
      <c r="N154" s="14">
        <f t="shared" si="23"/>
        <v>13080.218443621357</v>
      </c>
      <c r="O154" s="53" t="s">
        <v>6</v>
      </c>
      <c r="P154" s="15" t="s">
        <v>91</v>
      </c>
    </row>
    <row r="155" spans="1:16" s="6" customFormat="1" ht="24.95" customHeight="1" x14ac:dyDescent="0.25">
      <c r="A155" s="53">
        <v>124</v>
      </c>
      <c r="B155" s="49" t="s">
        <v>200</v>
      </c>
      <c r="C155" s="53">
        <v>1980</v>
      </c>
      <c r="D155" s="53">
        <v>2</v>
      </c>
      <c r="E155" s="10">
        <v>3</v>
      </c>
      <c r="F155" s="47">
        <v>947.65</v>
      </c>
      <c r="G155" s="47">
        <v>861.2</v>
      </c>
      <c r="H155" s="13">
        <v>64</v>
      </c>
      <c r="I155" s="14">
        <f>прил.2!C148</f>
        <v>4293110.6900000004</v>
      </c>
      <c r="J155" s="14">
        <v>0</v>
      </c>
      <c r="K155" s="14">
        <v>0</v>
      </c>
      <c r="L155" s="14">
        <v>0</v>
      </c>
      <c r="M155" s="14">
        <f t="shared" si="22"/>
        <v>4293110.6900000004</v>
      </c>
      <c r="N155" s="14">
        <f t="shared" si="23"/>
        <v>4985.0333139804925</v>
      </c>
      <c r="O155" s="53" t="s">
        <v>3</v>
      </c>
      <c r="P155" s="15" t="s">
        <v>91</v>
      </c>
    </row>
    <row r="156" spans="1:16" s="6" customFormat="1" ht="24.95" customHeight="1" x14ac:dyDescent="0.25">
      <c r="A156" s="53">
        <v>125</v>
      </c>
      <c r="B156" s="49" t="s">
        <v>210</v>
      </c>
      <c r="C156" s="53">
        <v>1980</v>
      </c>
      <c r="D156" s="53">
        <v>2</v>
      </c>
      <c r="E156" s="10">
        <v>2</v>
      </c>
      <c r="F156" s="47">
        <v>792.4</v>
      </c>
      <c r="G156" s="47">
        <v>734.4</v>
      </c>
      <c r="H156" s="13">
        <v>36</v>
      </c>
      <c r="I156" s="14">
        <f>прил.2!C149</f>
        <v>33356930.91</v>
      </c>
      <c r="J156" s="14">
        <v>0</v>
      </c>
      <c r="K156" s="14">
        <v>0</v>
      </c>
      <c r="L156" s="14">
        <v>0</v>
      </c>
      <c r="M156" s="14">
        <f t="shared" si="22"/>
        <v>33356930.91</v>
      </c>
      <c r="N156" s="14">
        <f t="shared" si="23"/>
        <v>45420.657557189545</v>
      </c>
      <c r="O156" s="53" t="s">
        <v>6</v>
      </c>
      <c r="P156" s="15" t="s">
        <v>91</v>
      </c>
    </row>
    <row r="157" spans="1:16" s="6" customFormat="1" ht="24.95" customHeight="1" x14ac:dyDescent="0.25">
      <c r="A157" s="53">
        <v>126</v>
      </c>
      <c r="B157" s="49" t="s">
        <v>215</v>
      </c>
      <c r="C157" s="53">
        <v>1981</v>
      </c>
      <c r="D157" s="53">
        <v>3</v>
      </c>
      <c r="E157" s="10">
        <v>3</v>
      </c>
      <c r="F157" s="47">
        <v>1327.8</v>
      </c>
      <c r="G157" s="47">
        <v>1248.4100000000001</v>
      </c>
      <c r="H157" s="13">
        <v>94</v>
      </c>
      <c r="I157" s="14">
        <f>прил.2!C150</f>
        <v>4986502.37</v>
      </c>
      <c r="J157" s="14">
        <v>0</v>
      </c>
      <c r="K157" s="14">
        <v>0</v>
      </c>
      <c r="L157" s="14">
        <v>0</v>
      </c>
      <c r="M157" s="14">
        <f t="shared" si="22"/>
        <v>4986502.37</v>
      </c>
      <c r="N157" s="14">
        <f t="shared" si="23"/>
        <v>3994.282623497088</v>
      </c>
      <c r="O157" s="53" t="s">
        <v>3</v>
      </c>
      <c r="P157" s="15" t="s">
        <v>91</v>
      </c>
    </row>
    <row r="158" spans="1:16" s="6" customFormat="1" ht="24.95" customHeight="1" x14ac:dyDescent="0.25">
      <c r="A158" s="53">
        <v>127</v>
      </c>
      <c r="B158" s="49" t="s">
        <v>53</v>
      </c>
      <c r="C158" s="53">
        <v>1981</v>
      </c>
      <c r="D158" s="53">
        <v>9</v>
      </c>
      <c r="E158" s="10">
        <v>3</v>
      </c>
      <c r="F158" s="47">
        <v>6791.76</v>
      </c>
      <c r="G158" s="47">
        <v>6175.8</v>
      </c>
      <c r="H158" s="13">
        <v>299</v>
      </c>
      <c r="I158" s="14">
        <f>прил.2!C151</f>
        <v>823570</v>
      </c>
      <c r="J158" s="14">
        <v>0</v>
      </c>
      <c r="K158" s="14">
        <v>0</v>
      </c>
      <c r="L158" s="14">
        <v>0</v>
      </c>
      <c r="M158" s="14">
        <f t="shared" si="22"/>
        <v>823570</v>
      </c>
      <c r="N158" s="14">
        <f t="shared" si="23"/>
        <v>133.35438323779914</v>
      </c>
      <c r="O158" s="53" t="s">
        <v>3</v>
      </c>
      <c r="P158" s="15" t="s">
        <v>91</v>
      </c>
    </row>
    <row r="159" spans="1:16" s="6" customFormat="1" ht="24.95" customHeight="1" x14ac:dyDescent="0.25">
      <c r="A159" s="53">
        <v>128</v>
      </c>
      <c r="B159" s="49" t="s">
        <v>225</v>
      </c>
      <c r="C159" s="53">
        <v>1983</v>
      </c>
      <c r="D159" s="53">
        <v>9</v>
      </c>
      <c r="E159" s="10">
        <v>2</v>
      </c>
      <c r="F159" s="47">
        <v>5783.9</v>
      </c>
      <c r="G159" s="47">
        <v>4032.5</v>
      </c>
      <c r="H159" s="13">
        <v>239</v>
      </c>
      <c r="I159" s="14">
        <f>прил.2!C152</f>
        <v>7795116.1900000004</v>
      </c>
      <c r="J159" s="14">
        <v>0</v>
      </c>
      <c r="K159" s="14">
        <v>0</v>
      </c>
      <c r="L159" s="14">
        <v>0</v>
      </c>
      <c r="M159" s="14">
        <f t="shared" si="22"/>
        <v>7795116.1900000004</v>
      </c>
      <c r="N159" s="14">
        <f t="shared" si="23"/>
        <v>1933.0728307501552</v>
      </c>
      <c r="O159" s="53" t="s">
        <v>3</v>
      </c>
      <c r="P159" s="15" t="s">
        <v>91</v>
      </c>
    </row>
    <row r="160" spans="1:16" s="6" customFormat="1" ht="24.95" customHeight="1" x14ac:dyDescent="0.25">
      <c r="A160" s="53">
        <v>129</v>
      </c>
      <c r="B160" s="49" t="s">
        <v>66</v>
      </c>
      <c r="C160" s="53">
        <v>1983</v>
      </c>
      <c r="D160" s="53">
        <v>9</v>
      </c>
      <c r="E160" s="10">
        <v>5</v>
      </c>
      <c r="F160" s="47">
        <v>12110</v>
      </c>
      <c r="G160" s="47">
        <v>10334</v>
      </c>
      <c r="H160" s="13">
        <v>519</v>
      </c>
      <c r="I160" s="14">
        <f>прил.2!C153</f>
        <v>110881037.39</v>
      </c>
      <c r="J160" s="14">
        <v>0</v>
      </c>
      <c r="K160" s="14">
        <v>0</v>
      </c>
      <c r="L160" s="14">
        <v>0</v>
      </c>
      <c r="M160" s="14">
        <f t="shared" si="22"/>
        <v>110881037.39</v>
      </c>
      <c r="N160" s="14">
        <f t="shared" si="23"/>
        <v>10729.730732533386</v>
      </c>
      <c r="O160" s="53" t="s">
        <v>6</v>
      </c>
      <c r="P160" s="15" t="s">
        <v>91</v>
      </c>
    </row>
    <row r="161" spans="1:16" s="6" customFormat="1" ht="24.95" customHeight="1" x14ac:dyDescent="0.25">
      <c r="A161" s="53">
        <v>130</v>
      </c>
      <c r="B161" s="49" t="s">
        <v>236</v>
      </c>
      <c r="C161" s="53">
        <v>1983</v>
      </c>
      <c r="D161" s="53">
        <v>5</v>
      </c>
      <c r="E161" s="10">
        <v>1</v>
      </c>
      <c r="F161" s="47">
        <v>2412.5</v>
      </c>
      <c r="G161" s="47">
        <v>2409.3200000000002</v>
      </c>
      <c r="H161" s="13">
        <v>255</v>
      </c>
      <c r="I161" s="14">
        <f>прил.2!C154</f>
        <v>5198365.1000000006</v>
      </c>
      <c r="J161" s="14">
        <v>0</v>
      </c>
      <c r="K161" s="14">
        <v>0</v>
      </c>
      <c r="L161" s="14">
        <v>0</v>
      </c>
      <c r="M161" s="14">
        <f t="shared" si="22"/>
        <v>5198365.1000000006</v>
      </c>
      <c r="N161" s="14">
        <f t="shared" si="23"/>
        <v>2157.6067521126292</v>
      </c>
      <c r="O161" s="53" t="s">
        <v>3</v>
      </c>
      <c r="P161" s="15" t="s">
        <v>91</v>
      </c>
    </row>
    <row r="162" spans="1:16" s="6" customFormat="1" ht="24.95" customHeight="1" x14ac:dyDescent="0.25">
      <c r="A162" s="53">
        <v>131</v>
      </c>
      <c r="B162" s="49" t="s">
        <v>54</v>
      </c>
      <c r="C162" s="53">
        <v>1984</v>
      </c>
      <c r="D162" s="53">
        <v>9</v>
      </c>
      <c r="E162" s="10">
        <v>8</v>
      </c>
      <c r="F162" s="47">
        <v>23209.119999999999</v>
      </c>
      <c r="G162" s="47">
        <v>21934.07</v>
      </c>
      <c r="H162" s="13">
        <v>838</v>
      </c>
      <c r="I162" s="14">
        <f>прил.2!C155</f>
        <v>59362791.799999997</v>
      </c>
      <c r="J162" s="14">
        <v>0</v>
      </c>
      <c r="K162" s="14">
        <v>0</v>
      </c>
      <c r="L162" s="14">
        <v>0</v>
      </c>
      <c r="M162" s="14">
        <f t="shared" si="22"/>
        <v>59362791.799999997</v>
      </c>
      <c r="N162" s="14">
        <f t="shared" si="23"/>
        <v>2706.4193649423019</v>
      </c>
      <c r="O162" s="53" t="s">
        <v>3</v>
      </c>
      <c r="P162" s="15" t="s">
        <v>91</v>
      </c>
    </row>
    <row r="163" spans="1:16" s="6" customFormat="1" ht="24.95" customHeight="1" x14ac:dyDescent="0.25">
      <c r="A163" s="53">
        <v>132</v>
      </c>
      <c r="B163" s="49" t="s">
        <v>104</v>
      </c>
      <c r="C163" s="53">
        <v>1986</v>
      </c>
      <c r="D163" s="53">
        <v>5</v>
      </c>
      <c r="E163" s="10">
        <v>2</v>
      </c>
      <c r="F163" s="47">
        <v>3732</v>
      </c>
      <c r="G163" s="47">
        <v>2799.73</v>
      </c>
      <c r="H163" s="13">
        <v>410</v>
      </c>
      <c r="I163" s="14">
        <f>прил.2!C156</f>
        <v>9551870.620000001</v>
      </c>
      <c r="J163" s="14">
        <v>0</v>
      </c>
      <c r="K163" s="14">
        <v>0</v>
      </c>
      <c r="L163" s="14">
        <v>0</v>
      </c>
      <c r="M163" s="14">
        <f t="shared" ref="M163:M194" si="24">I163-J163-K163-L163</f>
        <v>9551870.620000001</v>
      </c>
      <c r="N163" s="14">
        <f t="shared" si="23"/>
        <v>3411.7113507373929</v>
      </c>
      <c r="O163" s="53" t="s">
        <v>3</v>
      </c>
      <c r="P163" s="15" t="s">
        <v>91</v>
      </c>
    </row>
    <row r="164" spans="1:16" s="6" customFormat="1" ht="24.95" customHeight="1" x14ac:dyDescent="0.25">
      <c r="A164" s="53">
        <v>133</v>
      </c>
      <c r="B164" s="49" t="s">
        <v>251</v>
      </c>
      <c r="C164" s="53">
        <v>1988</v>
      </c>
      <c r="D164" s="53">
        <v>6</v>
      </c>
      <c r="E164" s="10">
        <v>1</v>
      </c>
      <c r="F164" s="47">
        <v>3347.5</v>
      </c>
      <c r="G164" s="47">
        <v>2750.6</v>
      </c>
      <c r="H164" s="13">
        <v>215</v>
      </c>
      <c r="I164" s="14">
        <f>прил.2!C157</f>
        <v>7916445.7400000002</v>
      </c>
      <c r="J164" s="14">
        <v>0</v>
      </c>
      <c r="K164" s="14">
        <v>0</v>
      </c>
      <c r="L164" s="14">
        <v>0</v>
      </c>
      <c r="M164" s="14">
        <f t="shared" si="24"/>
        <v>7916445.7400000002</v>
      </c>
      <c r="N164" s="14">
        <f t="shared" si="23"/>
        <v>2878.0795971787975</v>
      </c>
      <c r="O164" s="53" t="s">
        <v>6</v>
      </c>
      <c r="P164" s="15" t="s">
        <v>91</v>
      </c>
    </row>
    <row r="165" spans="1:16" s="6" customFormat="1" ht="24.95" customHeight="1" x14ac:dyDescent="0.25">
      <c r="A165" s="53">
        <v>134</v>
      </c>
      <c r="B165" s="49" t="s">
        <v>62</v>
      </c>
      <c r="C165" s="53">
        <v>1988</v>
      </c>
      <c r="D165" s="53">
        <v>5</v>
      </c>
      <c r="E165" s="10">
        <v>4</v>
      </c>
      <c r="F165" s="47">
        <v>3033.9</v>
      </c>
      <c r="G165" s="47">
        <v>2632.3</v>
      </c>
      <c r="H165" s="13">
        <v>189</v>
      </c>
      <c r="I165" s="14">
        <f>прил.2!C158</f>
        <v>18224340.400000002</v>
      </c>
      <c r="J165" s="14">
        <v>0</v>
      </c>
      <c r="K165" s="14">
        <v>0</v>
      </c>
      <c r="L165" s="14">
        <v>0</v>
      </c>
      <c r="M165" s="14">
        <f t="shared" si="24"/>
        <v>18224340.400000002</v>
      </c>
      <c r="N165" s="14">
        <f t="shared" si="23"/>
        <v>6923.3523534551532</v>
      </c>
      <c r="O165" s="53" t="s">
        <v>3</v>
      </c>
      <c r="P165" s="15" t="s">
        <v>91</v>
      </c>
    </row>
    <row r="166" spans="1:16" s="6" customFormat="1" ht="24.95" customHeight="1" x14ac:dyDescent="0.25">
      <c r="A166" s="53">
        <v>135</v>
      </c>
      <c r="B166" s="49" t="s">
        <v>252</v>
      </c>
      <c r="C166" s="53">
        <v>1989</v>
      </c>
      <c r="D166" s="53">
        <v>6</v>
      </c>
      <c r="E166" s="10">
        <v>1</v>
      </c>
      <c r="F166" s="47">
        <v>3384.3</v>
      </c>
      <c r="G166" s="47">
        <v>2817.8</v>
      </c>
      <c r="H166" s="13">
        <v>195</v>
      </c>
      <c r="I166" s="14">
        <f>прил.2!C159</f>
        <v>8109168.6200000001</v>
      </c>
      <c r="J166" s="14">
        <v>0</v>
      </c>
      <c r="K166" s="14">
        <v>0</v>
      </c>
      <c r="L166" s="14">
        <v>0</v>
      </c>
      <c r="M166" s="14">
        <f t="shared" si="24"/>
        <v>8109168.6200000001</v>
      </c>
      <c r="N166" s="14">
        <f t="shared" si="23"/>
        <v>2877.8368301511814</v>
      </c>
      <c r="O166" s="53" t="s">
        <v>6</v>
      </c>
      <c r="P166" s="15" t="s">
        <v>91</v>
      </c>
    </row>
    <row r="167" spans="1:16" s="6" customFormat="1" ht="24.95" customHeight="1" x14ac:dyDescent="0.25">
      <c r="A167" s="53">
        <v>136</v>
      </c>
      <c r="B167" s="49" t="s">
        <v>65</v>
      </c>
      <c r="C167" s="53">
        <v>1989</v>
      </c>
      <c r="D167" s="53">
        <v>2</v>
      </c>
      <c r="E167" s="10">
        <v>2</v>
      </c>
      <c r="F167" s="47">
        <v>1005.51</v>
      </c>
      <c r="G167" s="47">
        <v>914.11</v>
      </c>
      <c r="H167" s="13">
        <v>39</v>
      </c>
      <c r="I167" s="14">
        <f>прил.2!C160</f>
        <v>391130</v>
      </c>
      <c r="J167" s="14">
        <v>0</v>
      </c>
      <c r="K167" s="14">
        <v>0</v>
      </c>
      <c r="L167" s="14">
        <v>0</v>
      </c>
      <c r="M167" s="14">
        <f t="shared" si="24"/>
        <v>391130</v>
      </c>
      <c r="N167" s="14">
        <f t="shared" si="23"/>
        <v>427.88067081642254</v>
      </c>
      <c r="O167" s="53" t="s">
        <v>3</v>
      </c>
      <c r="P167" s="15" t="s">
        <v>91</v>
      </c>
    </row>
    <row r="168" spans="1:16" s="6" customFormat="1" ht="24.95" customHeight="1" x14ac:dyDescent="0.25">
      <c r="A168" s="53">
        <v>137</v>
      </c>
      <c r="B168" s="49" t="s">
        <v>257</v>
      </c>
      <c r="C168" s="53">
        <v>1990</v>
      </c>
      <c r="D168" s="53">
        <v>10</v>
      </c>
      <c r="E168" s="10">
        <v>3</v>
      </c>
      <c r="F168" s="47">
        <v>9637.69</v>
      </c>
      <c r="G168" s="47">
        <v>6783.3</v>
      </c>
      <c r="H168" s="13">
        <v>534</v>
      </c>
      <c r="I168" s="14">
        <f>прил.2!C161</f>
        <v>4612788.0199999996</v>
      </c>
      <c r="J168" s="14">
        <v>0</v>
      </c>
      <c r="K168" s="14">
        <v>0</v>
      </c>
      <c r="L168" s="14">
        <v>0</v>
      </c>
      <c r="M168" s="14">
        <f t="shared" si="24"/>
        <v>4612788.0199999996</v>
      </c>
      <c r="N168" s="14">
        <f t="shared" si="23"/>
        <v>680.02123155396328</v>
      </c>
      <c r="O168" s="53" t="s">
        <v>6</v>
      </c>
      <c r="P168" s="15" t="s">
        <v>91</v>
      </c>
    </row>
    <row r="169" spans="1:16" s="6" customFormat="1" ht="24.95" customHeight="1" x14ac:dyDescent="0.25">
      <c r="A169" s="53">
        <v>138</v>
      </c>
      <c r="B169" s="49" t="s">
        <v>259</v>
      </c>
      <c r="C169" s="53">
        <v>1991</v>
      </c>
      <c r="D169" s="53">
        <v>10</v>
      </c>
      <c r="E169" s="10">
        <v>8</v>
      </c>
      <c r="F169" s="47">
        <v>20545.5</v>
      </c>
      <c r="G169" s="47">
        <v>16723.2</v>
      </c>
      <c r="H169" s="13">
        <v>1295</v>
      </c>
      <c r="I169" s="14">
        <f>прил.2!C162</f>
        <v>26642116.309999999</v>
      </c>
      <c r="J169" s="14">
        <v>0</v>
      </c>
      <c r="K169" s="14">
        <v>15945431.470000001</v>
      </c>
      <c r="L169" s="14">
        <v>0</v>
      </c>
      <c r="M169" s="14">
        <f t="shared" si="24"/>
        <v>10696684.839999998</v>
      </c>
      <c r="N169" s="14">
        <f t="shared" si="23"/>
        <v>1593.1231050277456</v>
      </c>
      <c r="O169" s="53" t="s">
        <v>3</v>
      </c>
      <c r="P169" s="15" t="s">
        <v>91</v>
      </c>
    </row>
    <row r="170" spans="1:16" s="6" customFormat="1" ht="24.95" customHeight="1" x14ac:dyDescent="0.25">
      <c r="A170" s="53">
        <v>139</v>
      </c>
      <c r="B170" s="49" t="s">
        <v>261</v>
      </c>
      <c r="C170" s="53">
        <v>1991</v>
      </c>
      <c r="D170" s="53">
        <v>9</v>
      </c>
      <c r="E170" s="10">
        <v>4</v>
      </c>
      <c r="F170" s="47">
        <v>9418.2000000000007</v>
      </c>
      <c r="G170" s="47">
        <v>7888.3</v>
      </c>
      <c r="H170" s="13">
        <v>571</v>
      </c>
      <c r="I170" s="14">
        <f>прил.2!C163</f>
        <v>11677922.630000001</v>
      </c>
      <c r="J170" s="14">
        <v>0</v>
      </c>
      <c r="K170" s="14">
        <v>6982467.5099999998</v>
      </c>
      <c r="L170" s="14">
        <v>0</v>
      </c>
      <c r="M170" s="14">
        <f t="shared" si="24"/>
        <v>4695455.120000001</v>
      </c>
      <c r="N170" s="14">
        <f t="shared" si="23"/>
        <v>1480.4105612109074</v>
      </c>
      <c r="O170" s="53" t="s">
        <v>3</v>
      </c>
      <c r="P170" s="15" t="s">
        <v>91</v>
      </c>
    </row>
    <row r="171" spans="1:16" s="6" customFormat="1" ht="24.95" customHeight="1" x14ac:dyDescent="0.25">
      <c r="A171" s="53">
        <v>140</v>
      </c>
      <c r="B171" s="49" t="s">
        <v>214</v>
      </c>
      <c r="C171" s="53">
        <v>1992</v>
      </c>
      <c r="D171" s="53">
        <v>9</v>
      </c>
      <c r="E171" s="10">
        <v>3</v>
      </c>
      <c r="F171" s="47">
        <v>7646.3</v>
      </c>
      <c r="G171" s="47">
        <v>6238.2</v>
      </c>
      <c r="H171" s="13">
        <v>445</v>
      </c>
      <c r="I171" s="14">
        <f>прил.2!C164</f>
        <v>8758442.2199999988</v>
      </c>
      <c r="J171" s="14">
        <v>0</v>
      </c>
      <c r="K171" s="14">
        <v>5236850.6399999997</v>
      </c>
      <c r="L171" s="14">
        <v>0</v>
      </c>
      <c r="M171" s="14">
        <f t="shared" si="24"/>
        <v>3521591.5799999991</v>
      </c>
      <c r="N171" s="14">
        <f t="shared" si="23"/>
        <v>1404.0015100509761</v>
      </c>
      <c r="O171" s="53" t="s">
        <v>3</v>
      </c>
      <c r="P171" s="15" t="s">
        <v>91</v>
      </c>
    </row>
    <row r="172" spans="1:16" s="6" customFormat="1" ht="24.95" customHeight="1" x14ac:dyDescent="0.25">
      <c r="A172" s="53">
        <v>141</v>
      </c>
      <c r="B172" s="49" t="s">
        <v>217</v>
      </c>
      <c r="C172" s="53">
        <v>1992</v>
      </c>
      <c r="D172" s="53">
        <v>9</v>
      </c>
      <c r="E172" s="10">
        <v>3</v>
      </c>
      <c r="F172" s="47">
        <v>7727.7</v>
      </c>
      <c r="G172" s="47">
        <v>5964.5</v>
      </c>
      <c r="H172" s="13">
        <v>465</v>
      </c>
      <c r="I172" s="14">
        <f>прил.2!C165</f>
        <v>8758442.2199999988</v>
      </c>
      <c r="J172" s="14">
        <v>0</v>
      </c>
      <c r="K172" s="14">
        <v>5236850.6399999997</v>
      </c>
      <c r="L172" s="14">
        <v>0</v>
      </c>
      <c r="M172" s="14">
        <f t="shared" si="24"/>
        <v>3521591.5799999991</v>
      </c>
      <c r="N172" s="14">
        <f t="shared" si="23"/>
        <v>1468.4285723866205</v>
      </c>
      <c r="O172" s="53" t="s">
        <v>3</v>
      </c>
      <c r="P172" s="15" t="s">
        <v>91</v>
      </c>
    </row>
    <row r="173" spans="1:16" s="6" customFormat="1" ht="24.95" customHeight="1" x14ac:dyDescent="0.25">
      <c r="A173" s="53">
        <v>142</v>
      </c>
      <c r="B173" s="49" t="s">
        <v>220</v>
      </c>
      <c r="C173" s="53">
        <v>1992</v>
      </c>
      <c r="D173" s="53">
        <v>10</v>
      </c>
      <c r="E173" s="10">
        <v>3</v>
      </c>
      <c r="F173" s="47">
        <v>8503.2999999999993</v>
      </c>
      <c r="G173" s="47">
        <v>6843.67</v>
      </c>
      <c r="H173" s="13">
        <v>468</v>
      </c>
      <c r="I173" s="14">
        <f>прил.2!C166</f>
        <v>9990793.8599999994</v>
      </c>
      <c r="J173" s="14">
        <v>0</v>
      </c>
      <c r="K173" s="14">
        <v>5979536.7999999998</v>
      </c>
      <c r="L173" s="14">
        <v>0</v>
      </c>
      <c r="M173" s="14">
        <f t="shared" si="24"/>
        <v>4011257.0599999996</v>
      </c>
      <c r="N173" s="14">
        <f t="shared" si="23"/>
        <v>1459.8590902249816</v>
      </c>
      <c r="O173" s="53" t="s">
        <v>3</v>
      </c>
      <c r="P173" s="15" t="s">
        <v>91</v>
      </c>
    </row>
    <row r="174" spans="1:16" s="6" customFormat="1" ht="24.95" customHeight="1" x14ac:dyDescent="0.25">
      <c r="A174" s="53">
        <v>143</v>
      </c>
      <c r="B174" s="49" t="s">
        <v>222</v>
      </c>
      <c r="C174" s="53">
        <v>1992</v>
      </c>
      <c r="D174" s="53">
        <v>10</v>
      </c>
      <c r="E174" s="10">
        <v>3</v>
      </c>
      <c r="F174" s="47">
        <v>8306.6</v>
      </c>
      <c r="G174" s="47">
        <v>6823.15</v>
      </c>
      <c r="H174" s="13">
        <v>529</v>
      </c>
      <c r="I174" s="14">
        <f>прил.2!C167</f>
        <v>9990793.8599999994</v>
      </c>
      <c r="J174" s="14">
        <v>0</v>
      </c>
      <c r="K174" s="14">
        <v>5979536.7999999998</v>
      </c>
      <c r="L174" s="14">
        <v>0</v>
      </c>
      <c r="M174" s="14">
        <f t="shared" si="24"/>
        <v>4011257.0599999996</v>
      </c>
      <c r="N174" s="14">
        <f t="shared" si="23"/>
        <v>1464.2494830100466</v>
      </c>
      <c r="O174" s="53" t="s">
        <v>3</v>
      </c>
      <c r="P174" s="15" t="s">
        <v>91</v>
      </c>
    </row>
    <row r="175" spans="1:16" s="6" customFormat="1" ht="24.95" customHeight="1" x14ac:dyDescent="0.25">
      <c r="A175" s="53">
        <v>144</v>
      </c>
      <c r="B175" s="49" t="s">
        <v>226</v>
      </c>
      <c r="C175" s="53">
        <v>1992</v>
      </c>
      <c r="D175" s="53">
        <v>5</v>
      </c>
      <c r="E175" s="10">
        <v>3</v>
      </c>
      <c r="F175" s="47">
        <v>3848.6</v>
      </c>
      <c r="G175" s="47">
        <v>3115.9</v>
      </c>
      <c r="H175" s="13">
        <v>243</v>
      </c>
      <c r="I175" s="14">
        <f>прил.2!C168</f>
        <v>40162021.810000002</v>
      </c>
      <c r="J175" s="14">
        <v>0</v>
      </c>
      <c r="K175" s="14">
        <v>0</v>
      </c>
      <c r="L175" s="14">
        <v>0</v>
      </c>
      <c r="M175" s="14">
        <f t="shared" si="24"/>
        <v>40162021.810000002</v>
      </c>
      <c r="N175" s="14">
        <f t="shared" si="23"/>
        <v>12889.38085625341</v>
      </c>
      <c r="O175" s="53" t="s">
        <v>6</v>
      </c>
      <c r="P175" s="15" t="s">
        <v>91</v>
      </c>
    </row>
    <row r="176" spans="1:16" s="6" customFormat="1" ht="24.95" customHeight="1" x14ac:dyDescent="0.25">
      <c r="A176" s="53">
        <v>145</v>
      </c>
      <c r="B176" s="49" t="s">
        <v>228</v>
      </c>
      <c r="C176" s="53">
        <v>1992</v>
      </c>
      <c r="D176" s="53">
        <v>10</v>
      </c>
      <c r="E176" s="10">
        <v>2</v>
      </c>
      <c r="F176" s="47">
        <v>4883.8</v>
      </c>
      <c r="G176" s="47">
        <v>4860.5</v>
      </c>
      <c r="H176" s="13">
        <v>426</v>
      </c>
      <c r="I176" s="14">
        <f>прил.2!C169</f>
        <v>6660528.5999999996</v>
      </c>
      <c r="J176" s="14">
        <v>0</v>
      </c>
      <c r="K176" s="14">
        <v>3986357.87</v>
      </c>
      <c r="L176" s="14">
        <v>0</v>
      </c>
      <c r="M176" s="14">
        <f t="shared" si="24"/>
        <v>2674170.7299999995</v>
      </c>
      <c r="N176" s="14">
        <f t="shared" si="23"/>
        <v>1370.3381545108527</v>
      </c>
      <c r="O176" s="53" t="s">
        <v>3</v>
      </c>
      <c r="P176" s="15" t="s">
        <v>91</v>
      </c>
    </row>
    <row r="177" spans="1:16" s="6" customFormat="1" ht="24.95" customHeight="1" x14ac:dyDescent="0.25">
      <c r="A177" s="53">
        <v>146</v>
      </c>
      <c r="B177" s="49" t="s">
        <v>231</v>
      </c>
      <c r="C177" s="53">
        <v>1993</v>
      </c>
      <c r="D177" s="53">
        <v>10</v>
      </c>
      <c r="E177" s="10">
        <v>4</v>
      </c>
      <c r="F177" s="47">
        <v>9214</v>
      </c>
      <c r="G177" s="47">
        <v>8102.07</v>
      </c>
      <c r="H177" s="13">
        <v>514</v>
      </c>
      <c r="I177" s="14">
        <f>прил.2!C170</f>
        <v>13321058.16</v>
      </c>
      <c r="J177" s="14">
        <v>0</v>
      </c>
      <c r="K177" s="14">
        <v>7972715.7400000002</v>
      </c>
      <c r="L177" s="14">
        <v>0</v>
      </c>
      <c r="M177" s="14">
        <f t="shared" si="24"/>
        <v>5348342.42</v>
      </c>
      <c r="N177" s="14">
        <f t="shared" si="23"/>
        <v>1644.1549085604049</v>
      </c>
      <c r="O177" s="53" t="s">
        <v>3</v>
      </c>
      <c r="P177" s="15" t="s">
        <v>91</v>
      </c>
    </row>
    <row r="178" spans="1:16" s="6" customFormat="1" ht="24.95" customHeight="1" x14ac:dyDescent="0.25">
      <c r="A178" s="53">
        <v>147</v>
      </c>
      <c r="B178" s="49" t="s">
        <v>234</v>
      </c>
      <c r="C178" s="53">
        <v>1993</v>
      </c>
      <c r="D178" s="53">
        <v>2</v>
      </c>
      <c r="E178" s="10">
        <v>3</v>
      </c>
      <c r="F178" s="47">
        <v>900.2</v>
      </c>
      <c r="G178" s="47">
        <v>809.4</v>
      </c>
      <c r="H178" s="13">
        <v>73</v>
      </c>
      <c r="I178" s="14">
        <f>прил.2!C171</f>
        <v>4056359.44</v>
      </c>
      <c r="J178" s="14">
        <v>0</v>
      </c>
      <c r="K178" s="14">
        <v>0</v>
      </c>
      <c r="L178" s="14">
        <v>0</v>
      </c>
      <c r="M178" s="14">
        <f t="shared" si="24"/>
        <v>4056359.44</v>
      </c>
      <c r="N178" s="14">
        <f t="shared" si="23"/>
        <v>5011.5634297010129</v>
      </c>
      <c r="O178" s="53" t="s">
        <v>3</v>
      </c>
      <c r="P178" s="15" t="s">
        <v>91</v>
      </c>
    </row>
    <row r="179" spans="1:16" s="6" customFormat="1" ht="24.95" customHeight="1" x14ac:dyDescent="0.25">
      <c r="A179" s="53">
        <v>148</v>
      </c>
      <c r="B179" s="49" t="s">
        <v>232</v>
      </c>
      <c r="C179" s="53">
        <v>1993</v>
      </c>
      <c r="D179" s="53">
        <v>14</v>
      </c>
      <c r="E179" s="10">
        <v>1</v>
      </c>
      <c r="F179" s="47">
        <v>4638.7</v>
      </c>
      <c r="G179" s="47">
        <v>4234.2</v>
      </c>
      <c r="H179" s="13">
        <v>332</v>
      </c>
      <c r="I179" s="14">
        <f>прил.2!C172</f>
        <v>7068849.0599999996</v>
      </c>
      <c r="J179" s="14">
        <v>0</v>
      </c>
      <c r="K179" s="14">
        <v>4232435.07</v>
      </c>
      <c r="L179" s="14">
        <v>0</v>
      </c>
      <c r="M179" s="14">
        <f t="shared" si="24"/>
        <v>2836413.9899999993</v>
      </c>
      <c r="N179" s="14">
        <f t="shared" si="23"/>
        <v>1669.4650843134475</v>
      </c>
      <c r="O179" s="53" t="s">
        <v>3</v>
      </c>
      <c r="P179" s="15" t="s">
        <v>91</v>
      </c>
    </row>
    <row r="180" spans="1:16" s="6" customFormat="1" ht="24.95" customHeight="1" x14ac:dyDescent="0.25">
      <c r="A180" s="53">
        <v>149</v>
      </c>
      <c r="B180" s="49" t="s">
        <v>235</v>
      </c>
      <c r="C180" s="53">
        <v>1993</v>
      </c>
      <c r="D180" s="53">
        <v>10</v>
      </c>
      <c r="E180" s="10">
        <v>3</v>
      </c>
      <c r="F180" s="47">
        <v>7911.5</v>
      </c>
      <c r="G180" s="47">
        <v>6232.26</v>
      </c>
      <c r="H180" s="13">
        <v>432</v>
      </c>
      <c r="I180" s="14">
        <f>прил.2!C173</f>
        <v>9990793.8599999994</v>
      </c>
      <c r="J180" s="14">
        <v>0</v>
      </c>
      <c r="K180" s="14">
        <v>5979536.7999999998</v>
      </c>
      <c r="L180" s="14">
        <v>0</v>
      </c>
      <c r="M180" s="14">
        <f t="shared" si="24"/>
        <v>4011257.0599999996</v>
      </c>
      <c r="N180" s="14">
        <f t="shared" si="23"/>
        <v>1603.0771919014931</v>
      </c>
      <c r="O180" s="53" t="s">
        <v>3</v>
      </c>
      <c r="P180" s="15" t="s">
        <v>91</v>
      </c>
    </row>
    <row r="181" spans="1:16" s="6" customFormat="1" ht="24.95" customHeight="1" x14ac:dyDescent="0.25">
      <c r="A181" s="53">
        <v>150</v>
      </c>
      <c r="B181" s="49" t="s">
        <v>239</v>
      </c>
      <c r="C181" s="53">
        <v>1993</v>
      </c>
      <c r="D181" s="53">
        <v>5</v>
      </c>
      <c r="E181" s="10">
        <v>3</v>
      </c>
      <c r="F181" s="47">
        <v>3147.2</v>
      </c>
      <c r="G181" s="47">
        <v>3083.12</v>
      </c>
      <c r="H181" s="13">
        <v>255</v>
      </c>
      <c r="I181" s="14">
        <f>прил.2!C174</f>
        <v>8585211.5399999991</v>
      </c>
      <c r="J181" s="14">
        <v>0</v>
      </c>
      <c r="K181" s="14">
        <v>0</v>
      </c>
      <c r="L181" s="14">
        <v>0</v>
      </c>
      <c r="M181" s="14">
        <f t="shared" si="24"/>
        <v>8585211.5399999991</v>
      </c>
      <c r="N181" s="14">
        <f t="shared" si="23"/>
        <v>2784.5855951114454</v>
      </c>
      <c r="O181" s="12" t="s">
        <v>6</v>
      </c>
      <c r="P181" s="15" t="s">
        <v>91</v>
      </c>
    </row>
    <row r="182" spans="1:16" s="6" customFormat="1" ht="24.95" customHeight="1" x14ac:dyDescent="0.25">
      <c r="A182" s="53">
        <v>151</v>
      </c>
      <c r="B182" s="49" t="s">
        <v>244</v>
      </c>
      <c r="C182" s="53">
        <v>1993</v>
      </c>
      <c r="D182" s="53">
        <v>5</v>
      </c>
      <c r="E182" s="10">
        <v>3</v>
      </c>
      <c r="F182" s="47">
        <v>3463.68</v>
      </c>
      <c r="G182" s="47">
        <v>3125.28</v>
      </c>
      <c r="H182" s="13">
        <v>243</v>
      </c>
      <c r="I182" s="14">
        <f>прил.2!C175</f>
        <v>8613710.879999999</v>
      </c>
      <c r="J182" s="14">
        <v>0</v>
      </c>
      <c r="K182" s="14">
        <v>0</v>
      </c>
      <c r="L182" s="14">
        <v>0</v>
      </c>
      <c r="M182" s="14">
        <f t="shared" si="24"/>
        <v>8613710.879999999</v>
      </c>
      <c r="N182" s="14">
        <f t="shared" si="23"/>
        <v>2756.1405314083854</v>
      </c>
      <c r="O182" s="12" t="s">
        <v>6</v>
      </c>
      <c r="P182" s="15" t="s">
        <v>91</v>
      </c>
    </row>
    <row r="183" spans="1:16" s="6" customFormat="1" ht="24.95" customHeight="1" x14ac:dyDescent="0.25">
      <c r="A183" s="53">
        <v>152</v>
      </c>
      <c r="B183" s="49" t="s">
        <v>238</v>
      </c>
      <c r="C183" s="53">
        <v>1994</v>
      </c>
      <c r="D183" s="53">
        <v>9</v>
      </c>
      <c r="E183" s="10">
        <v>2</v>
      </c>
      <c r="F183" s="47">
        <v>4808.2</v>
      </c>
      <c r="G183" s="47">
        <v>3972.3</v>
      </c>
      <c r="H183" s="13">
        <v>252</v>
      </c>
      <c r="I183" s="14">
        <f>прил.2!C176</f>
        <v>5838961.8000000007</v>
      </c>
      <c r="J183" s="14">
        <v>0</v>
      </c>
      <c r="K183" s="14">
        <v>3491233.76</v>
      </c>
      <c r="L183" s="14">
        <v>0</v>
      </c>
      <c r="M183" s="14">
        <f t="shared" si="24"/>
        <v>2347728.040000001</v>
      </c>
      <c r="N183" s="14">
        <f t="shared" si="23"/>
        <v>1469.9196435314554</v>
      </c>
      <c r="O183" s="53" t="s">
        <v>3</v>
      </c>
      <c r="P183" s="15" t="s">
        <v>91</v>
      </c>
    </row>
    <row r="184" spans="1:16" s="6" customFormat="1" ht="24.95" customHeight="1" x14ac:dyDescent="0.25">
      <c r="A184" s="53">
        <v>153</v>
      </c>
      <c r="B184" s="49" t="s">
        <v>241</v>
      </c>
      <c r="C184" s="53">
        <v>1994</v>
      </c>
      <c r="D184" s="53">
        <v>9</v>
      </c>
      <c r="E184" s="10">
        <v>3</v>
      </c>
      <c r="F184" s="47">
        <v>6843.68</v>
      </c>
      <c r="G184" s="47">
        <v>6221.53</v>
      </c>
      <c r="H184" s="13">
        <v>581</v>
      </c>
      <c r="I184" s="14">
        <f>прил.2!C177</f>
        <v>8758442.2199999988</v>
      </c>
      <c r="J184" s="14">
        <v>0</v>
      </c>
      <c r="K184" s="14">
        <v>5236850.6399999997</v>
      </c>
      <c r="L184" s="14">
        <v>0</v>
      </c>
      <c r="M184" s="14">
        <f t="shared" si="24"/>
        <v>3521591.5799999991</v>
      </c>
      <c r="N184" s="14">
        <f t="shared" si="23"/>
        <v>1407.7633990352854</v>
      </c>
      <c r="O184" s="53" t="s">
        <v>3</v>
      </c>
      <c r="P184" s="15" t="s">
        <v>91</v>
      </c>
    </row>
    <row r="185" spans="1:16" s="6" customFormat="1" ht="24.95" customHeight="1" x14ac:dyDescent="0.25">
      <c r="A185" s="53">
        <v>154</v>
      </c>
      <c r="B185" s="49" t="s">
        <v>71</v>
      </c>
      <c r="C185" s="53">
        <v>1994</v>
      </c>
      <c r="D185" s="53">
        <v>14</v>
      </c>
      <c r="E185" s="10">
        <v>1</v>
      </c>
      <c r="F185" s="47">
        <v>4793.2</v>
      </c>
      <c r="G185" s="47">
        <v>3887.3</v>
      </c>
      <c r="H185" s="13">
        <v>179</v>
      </c>
      <c r="I185" s="14">
        <f>прил.2!C178</f>
        <v>1263710</v>
      </c>
      <c r="J185" s="14">
        <v>0</v>
      </c>
      <c r="K185" s="14">
        <v>0</v>
      </c>
      <c r="L185" s="14">
        <v>0</v>
      </c>
      <c r="M185" s="14">
        <f t="shared" si="24"/>
        <v>1263710</v>
      </c>
      <c r="N185" s="14">
        <f t="shared" si="23"/>
        <v>325.08682118694207</v>
      </c>
      <c r="O185" s="53" t="s">
        <v>3</v>
      </c>
      <c r="P185" s="15" t="s">
        <v>91</v>
      </c>
    </row>
    <row r="186" spans="1:16" s="6" customFormat="1" ht="24.95" customHeight="1" x14ac:dyDescent="0.25">
      <c r="A186" s="53">
        <v>155</v>
      </c>
      <c r="B186" s="49" t="s">
        <v>245</v>
      </c>
      <c r="C186" s="53">
        <v>1995</v>
      </c>
      <c r="D186" s="53">
        <v>10</v>
      </c>
      <c r="E186" s="10">
        <v>3</v>
      </c>
      <c r="F186" s="47">
        <v>9233.32</v>
      </c>
      <c r="G186" s="47">
        <v>6831.9</v>
      </c>
      <c r="H186" s="13">
        <v>501</v>
      </c>
      <c r="I186" s="14">
        <f>прил.2!C179</f>
        <v>9990793.8599999994</v>
      </c>
      <c r="J186" s="14">
        <v>0</v>
      </c>
      <c r="K186" s="14">
        <v>5979536.7999999998</v>
      </c>
      <c r="L186" s="14">
        <v>0</v>
      </c>
      <c r="M186" s="14">
        <f t="shared" si="24"/>
        <v>4011257.0599999996</v>
      </c>
      <c r="N186" s="14">
        <f t="shared" si="23"/>
        <v>1462.374136038291</v>
      </c>
      <c r="O186" s="53" t="s">
        <v>3</v>
      </c>
      <c r="P186" s="15" t="s">
        <v>91</v>
      </c>
    </row>
    <row r="187" spans="1:16" s="6" customFormat="1" ht="24.95" customHeight="1" x14ac:dyDescent="0.25">
      <c r="A187" s="53">
        <v>156</v>
      </c>
      <c r="B187" s="49" t="s">
        <v>248</v>
      </c>
      <c r="C187" s="53">
        <v>1996</v>
      </c>
      <c r="D187" s="53">
        <v>15</v>
      </c>
      <c r="E187" s="10">
        <v>2</v>
      </c>
      <c r="F187" s="47">
        <v>11463.9</v>
      </c>
      <c r="G187" s="47">
        <v>8102.2</v>
      </c>
      <c r="H187" s="13">
        <v>351</v>
      </c>
      <c r="I187" s="14">
        <f>прил.2!C180</f>
        <v>14137698.109999999</v>
      </c>
      <c r="J187" s="14">
        <v>0</v>
      </c>
      <c r="K187" s="14">
        <v>8464870.1500000004</v>
      </c>
      <c r="L187" s="14">
        <v>0</v>
      </c>
      <c r="M187" s="14">
        <f t="shared" si="24"/>
        <v>5672827.959999999</v>
      </c>
      <c r="N187" s="14">
        <f t="shared" si="23"/>
        <v>1744.9208992619288</v>
      </c>
      <c r="O187" s="53" t="s">
        <v>3</v>
      </c>
      <c r="P187" s="15" t="s">
        <v>91</v>
      </c>
    </row>
    <row r="188" spans="1:16" s="6" customFormat="1" ht="24.95" customHeight="1" x14ac:dyDescent="0.25">
      <c r="A188" s="53">
        <v>157</v>
      </c>
      <c r="B188" s="49" t="s">
        <v>221</v>
      </c>
      <c r="C188" s="53">
        <v>1996</v>
      </c>
      <c r="D188" s="53">
        <v>14</v>
      </c>
      <c r="E188" s="10">
        <v>2</v>
      </c>
      <c r="F188" s="47">
        <v>10413.299999999999</v>
      </c>
      <c r="G188" s="47">
        <v>6765.5</v>
      </c>
      <c r="H188" s="13">
        <v>326</v>
      </c>
      <c r="I188" s="14">
        <f>прил.2!C181</f>
        <v>14137698.109999999</v>
      </c>
      <c r="J188" s="14">
        <v>0</v>
      </c>
      <c r="K188" s="14">
        <v>8464870.1500000004</v>
      </c>
      <c r="L188" s="14">
        <v>0</v>
      </c>
      <c r="M188" s="14">
        <f t="shared" si="24"/>
        <v>5672827.959999999</v>
      </c>
      <c r="N188" s="14">
        <f t="shared" si="23"/>
        <v>2089.6752804670755</v>
      </c>
      <c r="O188" s="53" t="s">
        <v>3</v>
      </c>
      <c r="P188" s="15" t="s">
        <v>91</v>
      </c>
    </row>
    <row r="189" spans="1:16" s="6" customFormat="1" ht="24.95" customHeight="1" x14ac:dyDescent="0.25">
      <c r="A189" s="53">
        <v>158</v>
      </c>
      <c r="B189" s="49" t="s">
        <v>136</v>
      </c>
      <c r="C189" s="53">
        <v>1996</v>
      </c>
      <c r="D189" s="53">
        <v>6</v>
      </c>
      <c r="E189" s="10">
        <v>1</v>
      </c>
      <c r="F189" s="47">
        <v>3544.9</v>
      </c>
      <c r="G189" s="47">
        <v>2183.9</v>
      </c>
      <c r="H189" s="13">
        <v>59</v>
      </c>
      <c r="I189" s="14">
        <f>прил.2!C182</f>
        <v>50000</v>
      </c>
      <c r="J189" s="14">
        <v>0</v>
      </c>
      <c r="K189" s="14">
        <v>0</v>
      </c>
      <c r="L189" s="14">
        <v>0</v>
      </c>
      <c r="M189" s="14">
        <f t="shared" si="24"/>
        <v>50000</v>
      </c>
      <c r="N189" s="14">
        <f t="shared" si="23"/>
        <v>22.894821191446493</v>
      </c>
      <c r="O189" s="53" t="s">
        <v>3</v>
      </c>
      <c r="P189" s="15" t="s">
        <v>91</v>
      </c>
    </row>
    <row r="190" spans="1:16" s="6" customFormat="1" ht="24.95" customHeight="1" x14ac:dyDescent="0.25">
      <c r="A190" s="53">
        <v>159</v>
      </c>
      <c r="B190" s="49" t="s">
        <v>223</v>
      </c>
      <c r="C190" s="53">
        <v>1996</v>
      </c>
      <c r="D190" s="53">
        <v>10</v>
      </c>
      <c r="E190" s="10">
        <v>2</v>
      </c>
      <c r="F190" s="47">
        <v>5238.8</v>
      </c>
      <c r="G190" s="47">
        <v>4456.2</v>
      </c>
      <c r="H190" s="13">
        <v>191</v>
      </c>
      <c r="I190" s="14">
        <f>прил.2!C183</f>
        <v>6660528.5999999996</v>
      </c>
      <c r="J190" s="14">
        <v>0</v>
      </c>
      <c r="K190" s="14">
        <v>3986357.87</v>
      </c>
      <c r="L190" s="14">
        <v>0</v>
      </c>
      <c r="M190" s="14">
        <f t="shared" si="24"/>
        <v>2674170.7299999995</v>
      </c>
      <c r="N190" s="14">
        <f t="shared" si="23"/>
        <v>1494.6655446344419</v>
      </c>
      <c r="O190" s="53" t="s">
        <v>3</v>
      </c>
      <c r="P190" s="15" t="s">
        <v>91</v>
      </c>
    </row>
    <row r="191" spans="1:16" s="6" customFormat="1" ht="24.95" customHeight="1" x14ac:dyDescent="0.25">
      <c r="A191" s="53">
        <v>160</v>
      </c>
      <c r="B191" s="49" t="s">
        <v>224</v>
      </c>
      <c r="C191" s="53">
        <v>1996</v>
      </c>
      <c r="D191" s="53">
        <v>4</v>
      </c>
      <c r="E191" s="10">
        <v>2</v>
      </c>
      <c r="F191" s="47">
        <v>1793</v>
      </c>
      <c r="G191" s="47">
        <v>1590.4</v>
      </c>
      <c r="H191" s="13">
        <v>47</v>
      </c>
      <c r="I191" s="14">
        <f>прил.2!C184</f>
        <v>6718378.2599999998</v>
      </c>
      <c r="J191" s="14">
        <v>0</v>
      </c>
      <c r="K191" s="14">
        <v>0</v>
      </c>
      <c r="L191" s="14">
        <v>0</v>
      </c>
      <c r="M191" s="14">
        <f t="shared" si="24"/>
        <v>6718378.2599999998</v>
      </c>
      <c r="N191" s="14">
        <f t="shared" si="23"/>
        <v>4224.3324069416494</v>
      </c>
      <c r="O191" s="53" t="s">
        <v>3</v>
      </c>
      <c r="P191" s="15" t="s">
        <v>91</v>
      </c>
    </row>
    <row r="192" spans="1:16" s="6" customFormat="1" ht="24.95" customHeight="1" x14ac:dyDescent="0.25">
      <c r="A192" s="53">
        <v>161</v>
      </c>
      <c r="B192" s="49" t="s">
        <v>302</v>
      </c>
      <c r="C192" s="53">
        <v>1996</v>
      </c>
      <c r="D192" s="53">
        <v>10</v>
      </c>
      <c r="E192" s="10">
        <v>3</v>
      </c>
      <c r="F192" s="47">
        <v>8910</v>
      </c>
      <c r="G192" s="47">
        <v>7474.4</v>
      </c>
      <c r="H192" s="13">
        <v>567</v>
      </c>
      <c r="I192" s="14">
        <f>прил.2!C185</f>
        <v>9990793.8599999994</v>
      </c>
      <c r="J192" s="14">
        <v>0</v>
      </c>
      <c r="K192" s="14">
        <v>5979536.7999999998</v>
      </c>
      <c r="L192" s="14">
        <v>0</v>
      </c>
      <c r="M192" s="14">
        <f t="shared" si="24"/>
        <v>4011257.0599999996</v>
      </c>
      <c r="N192" s="14">
        <f t="shared" si="23"/>
        <v>1336.6683426094403</v>
      </c>
      <c r="O192" s="53" t="s">
        <v>3</v>
      </c>
      <c r="P192" s="15" t="s">
        <v>91</v>
      </c>
    </row>
    <row r="193" spans="1:16" s="6" customFormat="1" ht="24.95" customHeight="1" x14ac:dyDescent="0.25">
      <c r="A193" s="53">
        <v>162</v>
      </c>
      <c r="B193" s="49" t="s">
        <v>240</v>
      </c>
      <c r="C193" s="53">
        <v>1996</v>
      </c>
      <c r="D193" s="53">
        <v>5</v>
      </c>
      <c r="E193" s="10">
        <v>5</v>
      </c>
      <c r="F193" s="47">
        <v>5283.4</v>
      </c>
      <c r="G193" s="47">
        <v>5268.91</v>
      </c>
      <c r="H193" s="13">
        <v>363</v>
      </c>
      <c r="I193" s="14">
        <f>прил.2!C186</f>
        <v>11260948.360000001</v>
      </c>
      <c r="J193" s="14">
        <v>0</v>
      </c>
      <c r="K193" s="14">
        <v>0</v>
      </c>
      <c r="L193" s="14">
        <v>0</v>
      </c>
      <c r="M193" s="14">
        <f t="shared" si="24"/>
        <v>11260948.360000001</v>
      </c>
      <c r="N193" s="14">
        <f t="shared" si="23"/>
        <v>2137.2443940017956</v>
      </c>
      <c r="O193" s="53" t="s">
        <v>3</v>
      </c>
      <c r="P193" s="15" t="s">
        <v>91</v>
      </c>
    </row>
    <row r="194" spans="1:16" s="6" customFormat="1" ht="24.95" customHeight="1" x14ac:dyDescent="0.25">
      <c r="A194" s="53">
        <v>163</v>
      </c>
      <c r="B194" s="49" t="s">
        <v>243</v>
      </c>
      <c r="C194" s="53">
        <v>1997</v>
      </c>
      <c r="D194" s="53">
        <v>9</v>
      </c>
      <c r="E194" s="10">
        <v>4</v>
      </c>
      <c r="F194" s="47">
        <v>12358.4</v>
      </c>
      <c r="G194" s="47">
        <v>8304.2999999999993</v>
      </c>
      <c r="H194" s="13">
        <v>407</v>
      </c>
      <c r="I194" s="14">
        <f>прил.2!C187</f>
        <v>45562573.18</v>
      </c>
      <c r="J194" s="14">
        <v>0</v>
      </c>
      <c r="K194" s="14">
        <v>0</v>
      </c>
      <c r="L194" s="14">
        <v>0</v>
      </c>
      <c r="M194" s="14">
        <f t="shared" si="24"/>
        <v>45562573.18</v>
      </c>
      <c r="N194" s="14">
        <f t="shared" si="23"/>
        <v>5486.6241802439708</v>
      </c>
      <c r="O194" s="53" t="s">
        <v>3</v>
      </c>
      <c r="P194" s="15" t="s">
        <v>91</v>
      </c>
    </row>
    <row r="195" spans="1:16" s="6" customFormat="1" ht="24.95" customHeight="1" x14ac:dyDescent="0.25">
      <c r="A195" s="53">
        <v>164</v>
      </c>
      <c r="B195" s="49" t="s">
        <v>246</v>
      </c>
      <c r="C195" s="53">
        <v>1998</v>
      </c>
      <c r="D195" s="53">
        <v>10</v>
      </c>
      <c r="E195" s="10">
        <v>2</v>
      </c>
      <c r="F195" s="47">
        <v>3897.63</v>
      </c>
      <c r="G195" s="47">
        <v>3686.6</v>
      </c>
      <c r="H195" s="13">
        <v>118</v>
      </c>
      <c r="I195" s="14">
        <f>прил.2!C188</f>
        <v>6660528.5999999996</v>
      </c>
      <c r="J195" s="14">
        <v>0</v>
      </c>
      <c r="K195" s="14">
        <v>3986357.87</v>
      </c>
      <c r="L195" s="14">
        <v>0</v>
      </c>
      <c r="M195" s="14">
        <f t="shared" ref="M195:M224" si="25">I195-J195-K195-L195</f>
        <v>2674170.7299999995</v>
      </c>
      <c r="N195" s="14">
        <f t="shared" si="23"/>
        <v>1806.6859979384799</v>
      </c>
      <c r="O195" s="53" t="s">
        <v>3</v>
      </c>
      <c r="P195" s="15" t="s">
        <v>91</v>
      </c>
    </row>
    <row r="196" spans="1:16" s="6" customFormat="1" ht="24.95" customHeight="1" x14ac:dyDescent="0.25">
      <c r="A196" s="53">
        <v>165</v>
      </c>
      <c r="B196" s="49" t="s">
        <v>247</v>
      </c>
      <c r="C196" s="53">
        <v>1998</v>
      </c>
      <c r="D196" s="53">
        <v>10</v>
      </c>
      <c r="E196" s="10">
        <v>1</v>
      </c>
      <c r="F196" s="47">
        <v>3510</v>
      </c>
      <c r="G196" s="47">
        <v>3503.8</v>
      </c>
      <c r="H196" s="13">
        <v>213</v>
      </c>
      <c r="I196" s="14">
        <f>прил.2!C189</f>
        <v>3345564.3</v>
      </c>
      <c r="J196" s="14">
        <v>0</v>
      </c>
      <c r="K196" s="14">
        <v>1993178.93</v>
      </c>
      <c r="L196" s="14">
        <v>0</v>
      </c>
      <c r="M196" s="14">
        <f t="shared" si="25"/>
        <v>1352385.3699999999</v>
      </c>
      <c r="N196" s="14">
        <f t="shared" si="23"/>
        <v>954.83883212512114</v>
      </c>
      <c r="O196" s="53" t="s">
        <v>3</v>
      </c>
      <c r="P196" s="15" t="s">
        <v>91</v>
      </c>
    </row>
    <row r="197" spans="1:16" s="6" customFormat="1" ht="24.95" customHeight="1" x14ac:dyDescent="0.25">
      <c r="A197" s="53">
        <v>166</v>
      </c>
      <c r="B197" s="49" t="s">
        <v>242</v>
      </c>
      <c r="C197" s="53">
        <v>1999</v>
      </c>
      <c r="D197" s="53">
        <v>10</v>
      </c>
      <c r="E197" s="10">
        <v>3</v>
      </c>
      <c r="F197" s="47">
        <v>8448.9</v>
      </c>
      <c r="G197" s="47">
        <v>6946</v>
      </c>
      <c r="H197" s="13">
        <v>295</v>
      </c>
      <c r="I197" s="14">
        <f>прил.2!C190</f>
        <v>9990793.8599999994</v>
      </c>
      <c r="J197" s="14">
        <v>0</v>
      </c>
      <c r="K197" s="14">
        <v>5979536.7999999998</v>
      </c>
      <c r="L197" s="14">
        <v>0</v>
      </c>
      <c r="M197" s="14">
        <f t="shared" si="25"/>
        <v>4011257.0599999996</v>
      </c>
      <c r="N197" s="14">
        <f t="shared" si="23"/>
        <v>1438.352124964008</v>
      </c>
      <c r="O197" s="53" t="s">
        <v>3</v>
      </c>
      <c r="P197" s="15" t="s">
        <v>91</v>
      </c>
    </row>
    <row r="198" spans="1:16" s="6" customFormat="1" ht="24.95" customHeight="1" x14ac:dyDescent="0.25">
      <c r="A198" s="53">
        <v>167</v>
      </c>
      <c r="B198" s="49" t="s">
        <v>249</v>
      </c>
      <c r="C198" s="53">
        <v>1999</v>
      </c>
      <c r="D198" s="53">
        <v>10</v>
      </c>
      <c r="E198" s="10">
        <v>2</v>
      </c>
      <c r="F198" s="47">
        <v>9667</v>
      </c>
      <c r="G198" s="47">
        <v>4830.3999999999996</v>
      </c>
      <c r="H198" s="13">
        <v>224</v>
      </c>
      <c r="I198" s="14">
        <f>прил.2!C191</f>
        <v>6660528.5999999996</v>
      </c>
      <c r="J198" s="14">
        <v>0</v>
      </c>
      <c r="K198" s="14">
        <v>3986357.87</v>
      </c>
      <c r="L198" s="14">
        <v>0</v>
      </c>
      <c r="M198" s="14">
        <f t="shared" si="25"/>
        <v>2674170.7299999995</v>
      </c>
      <c r="N198" s="14">
        <f t="shared" si="23"/>
        <v>1378.877235839682</v>
      </c>
      <c r="O198" s="53" t="s">
        <v>3</v>
      </c>
      <c r="P198" s="15" t="s">
        <v>91</v>
      </c>
    </row>
    <row r="199" spans="1:16" s="6" customFormat="1" ht="24.95" customHeight="1" x14ac:dyDescent="0.25">
      <c r="A199" s="53">
        <v>168</v>
      </c>
      <c r="B199" s="49" t="s">
        <v>254</v>
      </c>
      <c r="C199" s="53">
        <v>1999</v>
      </c>
      <c r="D199" s="53">
        <v>6</v>
      </c>
      <c r="E199" s="10">
        <v>1</v>
      </c>
      <c r="F199" s="47">
        <v>1940.3</v>
      </c>
      <c r="G199" s="47">
        <v>1482</v>
      </c>
      <c r="H199" s="13">
        <v>30</v>
      </c>
      <c r="I199" s="14">
        <f>прил.2!C192</f>
        <v>2934780.4200000004</v>
      </c>
      <c r="J199" s="14">
        <v>0</v>
      </c>
      <c r="K199" s="14">
        <v>1745616.88</v>
      </c>
      <c r="L199" s="14">
        <v>0</v>
      </c>
      <c r="M199" s="14">
        <f t="shared" si="25"/>
        <v>1189163.5400000005</v>
      </c>
      <c r="N199" s="14">
        <f t="shared" si="23"/>
        <v>1980.2836842105266</v>
      </c>
      <c r="O199" s="53" t="s">
        <v>3</v>
      </c>
      <c r="P199" s="15" t="s">
        <v>91</v>
      </c>
    </row>
    <row r="200" spans="1:16" s="6" customFormat="1" ht="24.95" customHeight="1" x14ac:dyDescent="0.25">
      <c r="A200" s="53">
        <v>169</v>
      </c>
      <c r="B200" s="49" t="s">
        <v>256</v>
      </c>
      <c r="C200" s="53">
        <v>1999</v>
      </c>
      <c r="D200" s="53">
        <v>10</v>
      </c>
      <c r="E200" s="10">
        <v>2</v>
      </c>
      <c r="F200" s="47">
        <v>6666.5</v>
      </c>
      <c r="G200" s="47">
        <v>4885.3</v>
      </c>
      <c r="H200" s="13">
        <v>161</v>
      </c>
      <c r="I200" s="14">
        <f>прил.2!C193</f>
        <v>6660528.5999999996</v>
      </c>
      <c r="J200" s="14">
        <v>0</v>
      </c>
      <c r="K200" s="14">
        <v>3986357.87</v>
      </c>
      <c r="L200" s="14">
        <v>0</v>
      </c>
      <c r="M200" s="14">
        <f t="shared" si="25"/>
        <v>2674170.7299999995</v>
      </c>
      <c r="N200" s="14">
        <f t="shared" si="23"/>
        <v>1363.3816961087343</v>
      </c>
      <c r="O200" s="53" t="s">
        <v>3</v>
      </c>
      <c r="P200" s="15" t="s">
        <v>91</v>
      </c>
    </row>
    <row r="201" spans="1:16" s="6" customFormat="1" ht="24.95" customHeight="1" x14ac:dyDescent="0.25">
      <c r="A201" s="53">
        <v>170</v>
      </c>
      <c r="B201" s="49" t="s">
        <v>250</v>
      </c>
      <c r="C201" s="53">
        <v>1999</v>
      </c>
      <c r="D201" s="53">
        <v>10</v>
      </c>
      <c r="E201" s="10">
        <v>4</v>
      </c>
      <c r="F201" s="47">
        <v>11281.6</v>
      </c>
      <c r="G201" s="47">
        <v>9273.2000000000007</v>
      </c>
      <c r="H201" s="13">
        <v>651</v>
      </c>
      <c r="I201" s="14">
        <f>прил.2!C194</f>
        <v>13321058.060000001</v>
      </c>
      <c r="J201" s="14">
        <v>0</v>
      </c>
      <c r="K201" s="14">
        <v>7972715.6799999997</v>
      </c>
      <c r="L201" s="14">
        <v>0</v>
      </c>
      <c r="M201" s="14">
        <f t="shared" si="25"/>
        <v>5348342.3800000008</v>
      </c>
      <c r="N201" s="14">
        <f t="shared" si="23"/>
        <v>1436.5114588275892</v>
      </c>
      <c r="O201" s="53" t="s">
        <v>3</v>
      </c>
      <c r="P201" s="15" t="s">
        <v>91</v>
      </c>
    </row>
    <row r="202" spans="1:16" s="6" customFormat="1" ht="24.95" customHeight="1" x14ac:dyDescent="0.25">
      <c r="A202" s="53">
        <v>171</v>
      </c>
      <c r="B202" s="49" t="s">
        <v>253</v>
      </c>
      <c r="C202" s="53">
        <v>2001</v>
      </c>
      <c r="D202" s="53">
        <v>14</v>
      </c>
      <c r="E202" s="10">
        <v>1</v>
      </c>
      <c r="F202" s="47">
        <v>6025.3</v>
      </c>
      <c r="G202" s="47">
        <v>4674.1000000000004</v>
      </c>
      <c r="H202" s="13">
        <v>130</v>
      </c>
      <c r="I202" s="14">
        <f>прил.2!C195</f>
        <v>7068849.0599999996</v>
      </c>
      <c r="J202" s="14">
        <v>0</v>
      </c>
      <c r="K202" s="14">
        <v>4232435.07</v>
      </c>
      <c r="L202" s="14">
        <v>0</v>
      </c>
      <c r="M202" s="14">
        <f t="shared" si="25"/>
        <v>2836413.9899999993</v>
      </c>
      <c r="N202" s="14">
        <f t="shared" si="23"/>
        <v>1512.344421385935</v>
      </c>
      <c r="O202" s="53" t="s">
        <v>3</v>
      </c>
      <c r="P202" s="15" t="s">
        <v>91</v>
      </c>
    </row>
    <row r="203" spans="1:16" s="6" customFormat="1" ht="24.95" customHeight="1" x14ac:dyDescent="0.25">
      <c r="A203" s="53">
        <v>172</v>
      </c>
      <c r="B203" s="49" t="s">
        <v>84</v>
      </c>
      <c r="C203" s="53">
        <v>2001</v>
      </c>
      <c r="D203" s="53">
        <v>5</v>
      </c>
      <c r="E203" s="10">
        <v>4</v>
      </c>
      <c r="F203" s="47">
        <v>6712.2</v>
      </c>
      <c r="G203" s="47">
        <v>6198.7</v>
      </c>
      <c r="H203" s="13">
        <v>127</v>
      </c>
      <c r="I203" s="14">
        <f>прил.2!C196</f>
        <v>15061843.99</v>
      </c>
      <c r="J203" s="14">
        <v>0</v>
      </c>
      <c r="K203" s="14">
        <v>0</v>
      </c>
      <c r="L203" s="14">
        <v>0</v>
      </c>
      <c r="M203" s="14">
        <f t="shared" si="25"/>
        <v>15061843.99</v>
      </c>
      <c r="N203" s="14">
        <f t="shared" si="23"/>
        <v>2429.8391582105928</v>
      </c>
      <c r="O203" s="53" t="s">
        <v>3</v>
      </c>
      <c r="P203" s="15" t="s">
        <v>91</v>
      </c>
    </row>
    <row r="204" spans="1:16" s="6" customFormat="1" ht="24.95" customHeight="1" x14ac:dyDescent="0.25">
      <c r="A204" s="53">
        <v>173</v>
      </c>
      <c r="B204" s="49" t="s">
        <v>258</v>
      </c>
      <c r="C204" s="53">
        <v>2007</v>
      </c>
      <c r="D204" s="53">
        <v>10</v>
      </c>
      <c r="E204" s="10">
        <v>4</v>
      </c>
      <c r="F204" s="47">
        <v>9734.89</v>
      </c>
      <c r="G204" s="47">
        <v>8820.9</v>
      </c>
      <c r="H204" s="13">
        <v>174</v>
      </c>
      <c r="I204" s="14">
        <f>прил.2!C197</f>
        <v>62766942.530000001</v>
      </c>
      <c r="J204" s="14">
        <v>0</v>
      </c>
      <c r="K204" s="14">
        <v>0</v>
      </c>
      <c r="L204" s="14">
        <v>0</v>
      </c>
      <c r="M204" s="14">
        <f t="shared" si="25"/>
        <v>62766942.530000001</v>
      </c>
      <c r="N204" s="14">
        <f t="shared" si="23"/>
        <v>7115.7073008423185</v>
      </c>
      <c r="O204" s="53" t="s">
        <v>3</v>
      </c>
      <c r="P204" s="15" t="s">
        <v>91</v>
      </c>
    </row>
    <row r="205" spans="1:16" s="6" customFormat="1" ht="24.95" customHeight="1" x14ac:dyDescent="0.25">
      <c r="A205" s="53">
        <v>174</v>
      </c>
      <c r="B205" s="49" t="s">
        <v>60</v>
      </c>
      <c r="C205" s="53">
        <v>1957</v>
      </c>
      <c r="D205" s="53">
        <v>3</v>
      </c>
      <c r="E205" s="10">
        <v>4</v>
      </c>
      <c r="F205" s="47">
        <v>2371.3000000000002</v>
      </c>
      <c r="G205" s="47">
        <v>2199.8000000000002</v>
      </c>
      <c r="H205" s="13">
        <v>82</v>
      </c>
      <c r="I205" s="14">
        <f>прил.2!C198</f>
        <v>6832181.3300000001</v>
      </c>
      <c r="J205" s="14">
        <v>0</v>
      </c>
      <c r="K205" s="14">
        <v>0</v>
      </c>
      <c r="L205" s="14">
        <v>0</v>
      </c>
      <c r="M205" s="14">
        <f t="shared" si="25"/>
        <v>6832181.3300000001</v>
      </c>
      <c r="N205" s="14">
        <f t="shared" si="23"/>
        <v>3105.819315392308</v>
      </c>
      <c r="O205" s="53" t="s">
        <v>3</v>
      </c>
      <c r="P205" s="15" t="s">
        <v>91</v>
      </c>
    </row>
    <row r="206" spans="1:16" s="6" customFormat="1" ht="24.95" customHeight="1" x14ac:dyDescent="0.25">
      <c r="A206" s="53">
        <v>175</v>
      </c>
      <c r="B206" s="49" t="s">
        <v>211</v>
      </c>
      <c r="C206" s="53">
        <v>1961</v>
      </c>
      <c r="D206" s="53">
        <v>4</v>
      </c>
      <c r="E206" s="10">
        <v>3</v>
      </c>
      <c r="F206" s="47">
        <v>2649.5</v>
      </c>
      <c r="G206" s="47">
        <v>1628.1</v>
      </c>
      <c r="H206" s="13">
        <v>180</v>
      </c>
      <c r="I206" s="14">
        <f>прил.2!C199</f>
        <v>8664954.9100000001</v>
      </c>
      <c r="J206" s="14">
        <v>0</v>
      </c>
      <c r="K206" s="14">
        <v>0</v>
      </c>
      <c r="L206" s="14">
        <v>0</v>
      </c>
      <c r="M206" s="14">
        <f t="shared" si="25"/>
        <v>8664954.9100000001</v>
      </c>
      <c r="N206" s="14">
        <f t="shared" si="23"/>
        <v>5322.1269639457041</v>
      </c>
      <c r="O206" s="53" t="s">
        <v>6</v>
      </c>
      <c r="P206" s="15" t="s">
        <v>91</v>
      </c>
    </row>
    <row r="207" spans="1:16" s="6" customFormat="1" ht="24.95" customHeight="1" x14ac:dyDescent="0.25">
      <c r="A207" s="53">
        <v>176</v>
      </c>
      <c r="B207" s="49" t="s">
        <v>213</v>
      </c>
      <c r="C207" s="53">
        <v>1970</v>
      </c>
      <c r="D207" s="53">
        <v>5</v>
      </c>
      <c r="E207" s="10">
        <v>8</v>
      </c>
      <c r="F207" s="47">
        <v>5688.7</v>
      </c>
      <c r="G207" s="47">
        <v>5686.72</v>
      </c>
      <c r="H207" s="13">
        <v>416</v>
      </c>
      <c r="I207" s="14">
        <f>прил.2!C200</f>
        <v>52356425.170000002</v>
      </c>
      <c r="J207" s="14">
        <v>0</v>
      </c>
      <c r="K207" s="14">
        <v>0</v>
      </c>
      <c r="L207" s="14">
        <v>0</v>
      </c>
      <c r="M207" s="14">
        <f t="shared" si="25"/>
        <v>52356425.170000002</v>
      </c>
      <c r="N207" s="14">
        <f t="shared" si="23"/>
        <v>9206.7879498199309</v>
      </c>
      <c r="O207" s="53" t="s">
        <v>3</v>
      </c>
      <c r="P207" s="15" t="s">
        <v>91</v>
      </c>
    </row>
    <row r="208" spans="1:16" s="6" customFormat="1" ht="24.95" customHeight="1" x14ac:dyDescent="0.25">
      <c r="A208" s="53">
        <v>177</v>
      </c>
      <c r="B208" s="49" t="s">
        <v>94</v>
      </c>
      <c r="C208" s="53">
        <v>1970</v>
      </c>
      <c r="D208" s="53">
        <v>5</v>
      </c>
      <c r="E208" s="10">
        <v>2</v>
      </c>
      <c r="F208" s="47">
        <v>4154.8999999999996</v>
      </c>
      <c r="G208" s="47">
        <v>2932.2</v>
      </c>
      <c r="H208" s="13">
        <v>185</v>
      </c>
      <c r="I208" s="14">
        <f>прил.2!C201</f>
        <v>1109472</v>
      </c>
      <c r="J208" s="14">
        <v>0</v>
      </c>
      <c r="K208" s="14">
        <v>0</v>
      </c>
      <c r="L208" s="14">
        <v>0</v>
      </c>
      <c r="M208" s="14">
        <f t="shared" si="25"/>
        <v>1109472</v>
      </c>
      <c r="N208" s="14">
        <f t="shared" si="23"/>
        <v>378.37528135870679</v>
      </c>
      <c r="O208" s="53" t="s">
        <v>3</v>
      </c>
      <c r="P208" s="15" t="s">
        <v>91</v>
      </c>
    </row>
    <row r="209" spans="1:16" s="6" customFormat="1" ht="24.95" customHeight="1" x14ac:dyDescent="0.25">
      <c r="A209" s="53">
        <v>178</v>
      </c>
      <c r="B209" s="49" t="s">
        <v>219</v>
      </c>
      <c r="C209" s="53">
        <v>1995</v>
      </c>
      <c r="D209" s="53">
        <v>10</v>
      </c>
      <c r="E209" s="10">
        <v>3</v>
      </c>
      <c r="F209" s="47">
        <v>9757.5</v>
      </c>
      <c r="G209" s="47">
        <v>7027.1</v>
      </c>
      <c r="H209" s="13">
        <v>500</v>
      </c>
      <c r="I209" s="14">
        <f>прил.2!C202</f>
        <v>2390793.17</v>
      </c>
      <c r="J209" s="14">
        <v>0</v>
      </c>
      <c r="K209" s="14">
        <v>0</v>
      </c>
      <c r="L209" s="14">
        <v>0</v>
      </c>
      <c r="M209" s="14">
        <f t="shared" si="25"/>
        <v>2390793.17</v>
      </c>
      <c r="N209" s="14">
        <f t="shared" si="23"/>
        <v>340.22472570477152</v>
      </c>
      <c r="O209" s="12" t="s">
        <v>6</v>
      </c>
      <c r="P209" s="15" t="s">
        <v>91</v>
      </c>
    </row>
    <row r="210" spans="1:16" s="6" customFormat="1" ht="24.95" customHeight="1" x14ac:dyDescent="0.25">
      <c r="A210" s="53">
        <v>179</v>
      </c>
      <c r="B210" s="49" t="s">
        <v>63</v>
      </c>
      <c r="C210" s="53">
        <v>1971</v>
      </c>
      <c r="D210" s="53">
        <v>5</v>
      </c>
      <c r="E210" s="10">
        <v>8</v>
      </c>
      <c r="F210" s="47">
        <v>6246.57</v>
      </c>
      <c r="G210" s="47">
        <v>5678.7</v>
      </c>
      <c r="H210" s="13">
        <v>292</v>
      </c>
      <c r="I210" s="14">
        <f>прил.2!C203</f>
        <v>20042615.369999997</v>
      </c>
      <c r="J210" s="14">
        <v>0</v>
      </c>
      <c r="K210" s="14">
        <v>0</v>
      </c>
      <c r="L210" s="14">
        <v>0</v>
      </c>
      <c r="M210" s="14">
        <f t="shared" si="25"/>
        <v>20042615.369999997</v>
      </c>
      <c r="N210" s="14">
        <f t="shared" ref="N210:N260" si="26">I210/G210</f>
        <v>3529.4372602884459</v>
      </c>
      <c r="O210" s="53" t="s">
        <v>6</v>
      </c>
      <c r="P210" s="15" t="s">
        <v>91</v>
      </c>
    </row>
    <row r="211" spans="1:16" s="6" customFormat="1" ht="24.95" customHeight="1" x14ac:dyDescent="0.25">
      <c r="A211" s="53">
        <v>180</v>
      </c>
      <c r="B211" s="49" t="s">
        <v>90</v>
      </c>
      <c r="C211" s="7">
        <v>1971</v>
      </c>
      <c r="D211" s="7">
        <v>9</v>
      </c>
      <c r="E211" s="10">
        <v>2</v>
      </c>
      <c r="F211" s="11">
        <v>8655.6</v>
      </c>
      <c r="G211" s="47">
        <v>5646.7</v>
      </c>
      <c r="H211" s="13">
        <v>133</v>
      </c>
      <c r="I211" s="14">
        <f>прил.2!C204</f>
        <v>1427965.27</v>
      </c>
      <c r="J211" s="14">
        <v>0</v>
      </c>
      <c r="K211" s="14">
        <v>0</v>
      </c>
      <c r="L211" s="14">
        <v>0</v>
      </c>
      <c r="M211" s="14">
        <f t="shared" si="25"/>
        <v>1427965.27</v>
      </c>
      <c r="N211" s="14">
        <f t="shared" si="26"/>
        <v>252.88491862503764</v>
      </c>
      <c r="O211" s="12" t="s">
        <v>3</v>
      </c>
      <c r="P211" s="15" t="s">
        <v>91</v>
      </c>
    </row>
    <row r="212" spans="1:16" s="6" customFormat="1" ht="24.95" customHeight="1" x14ac:dyDescent="0.25">
      <c r="A212" s="53">
        <v>181</v>
      </c>
      <c r="B212" s="49" t="s">
        <v>17</v>
      </c>
      <c r="C212" s="7">
        <v>1976</v>
      </c>
      <c r="D212" s="7">
        <v>5</v>
      </c>
      <c r="E212" s="10">
        <v>6</v>
      </c>
      <c r="F212" s="11">
        <v>5335.44</v>
      </c>
      <c r="G212" s="47">
        <v>4865.3</v>
      </c>
      <c r="H212" s="13">
        <v>309</v>
      </c>
      <c r="I212" s="14">
        <f>прил.2!C205</f>
        <v>631512.34</v>
      </c>
      <c r="J212" s="14">
        <v>0</v>
      </c>
      <c r="K212" s="14">
        <v>0</v>
      </c>
      <c r="L212" s="14">
        <v>0</v>
      </c>
      <c r="M212" s="14">
        <f t="shared" si="25"/>
        <v>631512.34</v>
      </c>
      <c r="N212" s="14">
        <f t="shared" si="26"/>
        <v>129.79926006618297</v>
      </c>
      <c r="O212" s="12" t="s">
        <v>3</v>
      </c>
      <c r="P212" s="15" t="s">
        <v>91</v>
      </c>
    </row>
    <row r="213" spans="1:16" s="6" customFormat="1" ht="24.95" customHeight="1" x14ac:dyDescent="0.25">
      <c r="A213" s="53">
        <v>182</v>
      </c>
      <c r="B213" s="49" t="s">
        <v>47</v>
      </c>
      <c r="C213" s="7">
        <v>1978</v>
      </c>
      <c r="D213" s="7">
        <v>8</v>
      </c>
      <c r="E213" s="10">
        <v>5</v>
      </c>
      <c r="F213" s="11">
        <v>10664.7</v>
      </c>
      <c r="G213" s="47">
        <v>8300.6</v>
      </c>
      <c r="H213" s="13">
        <v>402</v>
      </c>
      <c r="I213" s="14">
        <f>прил.2!C206</f>
        <v>1283369.78</v>
      </c>
      <c r="J213" s="14">
        <v>0</v>
      </c>
      <c r="K213" s="14">
        <v>0</v>
      </c>
      <c r="L213" s="14">
        <v>0</v>
      </c>
      <c r="M213" s="14">
        <f t="shared" si="25"/>
        <v>1283369.78</v>
      </c>
      <c r="N213" s="14">
        <f t="shared" si="26"/>
        <v>154.61168831168831</v>
      </c>
      <c r="O213" s="12" t="s">
        <v>3</v>
      </c>
      <c r="P213" s="15" t="s">
        <v>91</v>
      </c>
    </row>
    <row r="214" spans="1:16" s="6" customFormat="1" ht="24.95" customHeight="1" x14ac:dyDescent="0.25">
      <c r="A214" s="53">
        <v>183</v>
      </c>
      <c r="B214" s="49" t="s">
        <v>11</v>
      </c>
      <c r="C214" s="7">
        <v>1975</v>
      </c>
      <c r="D214" s="7">
        <v>12</v>
      </c>
      <c r="E214" s="10">
        <v>1</v>
      </c>
      <c r="F214" s="11">
        <v>4561.26</v>
      </c>
      <c r="G214" s="47">
        <v>3861.8</v>
      </c>
      <c r="H214" s="13">
        <v>166</v>
      </c>
      <c r="I214" s="14">
        <f>прил.2!C207</f>
        <v>1043508.47</v>
      </c>
      <c r="J214" s="14">
        <v>0</v>
      </c>
      <c r="K214" s="14">
        <v>0</v>
      </c>
      <c r="L214" s="14">
        <v>0</v>
      </c>
      <c r="M214" s="14">
        <f t="shared" si="25"/>
        <v>1043508.47</v>
      </c>
      <c r="N214" s="14">
        <f t="shared" si="26"/>
        <v>270.21297581438705</v>
      </c>
      <c r="O214" s="12" t="s">
        <v>3</v>
      </c>
      <c r="P214" s="15" t="s">
        <v>91</v>
      </c>
    </row>
    <row r="215" spans="1:16" s="6" customFormat="1" ht="24.95" customHeight="1" x14ac:dyDescent="0.25">
      <c r="A215" s="53">
        <v>184</v>
      </c>
      <c r="B215" s="49" t="s">
        <v>7</v>
      </c>
      <c r="C215" s="7">
        <v>1972</v>
      </c>
      <c r="D215" s="7">
        <v>12</v>
      </c>
      <c r="E215" s="10">
        <v>1</v>
      </c>
      <c r="F215" s="11">
        <v>4616.2</v>
      </c>
      <c r="G215" s="47">
        <v>4017.3</v>
      </c>
      <c r="H215" s="13">
        <v>150</v>
      </c>
      <c r="I215" s="14">
        <f>прил.2!C208</f>
        <v>828511.62</v>
      </c>
      <c r="J215" s="14">
        <v>0</v>
      </c>
      <c r="K215" s="14">
        <v>0</v>
      </c>
      <c r="L215" s="14">
        <v>0</v>
      </c>
      <c r="M215" s="14">
        <f t="shared" si="25"/>
        <v>828511.62</v>
      </c>
      <c r="N215" s="14">
        <f t="shared" si="26"/>
        <v>206.23593458292882</v>
      </c>
      <c r="O215" s="12" t="s">
        <v>3</v>
      </c>
      <c r="P215" s="15" t="s">
        <v>91</v>
      </c>
    </row>
    <row r="216" spans="1:16" s="6" customFormat="1" ht="24.95" customHeight="1" x14ac:dyDescent="0.25">
      <c r="A216" s="53">
        <v>185</v>
      </c>
      <c r="B216" s="49" t="s">
        <v>112</v>
      </c>
      <c r="C216" s="7">
        <v>1964</v>
      </c>
      <c r="D216" s="7">
        <v>5</v>
      </c>
      <c r="E216" s="10">
        <v>4</v>
      </c>
      <c r="F216" s="11">
        <v>3500.7</v>
      </c>
      <c r="G216" s="47">
        <v>3139.2</v>
      </c>
      <c r="H216" s="13">
        <v>192</v>
      </c>
      <c r="I216" s="14">
        <f>прил.2!C209</f>
        <v>244332.2</v>
      </c>
      <c r="J216" s="14">
        <v>0</v>
      </c>
      <c r="K216" s="14">
        <v>0</v>
      </c>
      <c r="L216" s="14">
        <v>0</v>
      </c>
      <c r="M216" s="14">
        <f t="shared" si="25"/>
        <v>244332.2</v>
      </c>
      <c r="N216" s="14">
        <f t="shared" si="26"/>
        <v>77.832632517838945</v>
      </c>
      <c r="O216" s="12" t="s">
        <v>3</v>
      </c>
      <c r="P216" s="15" t="s">
        <v>91</v>
      </c>
    </row>
    <row r="217" spans="1:16" s="6" customFormat="1" ht="24.95" customHeight="1" x14ac:dyDescent="0.25">
      <c r="A217" s="53">
        <v>186</v>
      </c>
      <c r="B217" s="49" t="s">
        <v>8</v>
      </c>
      <c r="C217" s="7">
        <v>1972</v>
      </c>
      <c r="D217" s="7">
        <v>5</v>
      </c>
      <c r="E217" s="10">
        <v>4</v>
      </c>
      <c r="F217" s="11">
        <v>4998.3999999999996</v>
      </c>
      <c r="G217" s="47">
        <v>3308.31</v>
      </c>
      <c r="H217" s="13">
        <v>228</v>
      </c>
      <c r="I217" s="14">
        <f>прил.2!C210</f>
        <v>644471.56000000006</v>
      </c>
      <c r="J217" s="14">
        <v>0</v>
      </c>
      <c r="K217" s="14">
        <v>0</v>
      </c>
      <c r="L217" s="14">
        <v>0</v>
      </c>
      <c r="M217" s="14">
        <f t="shared" si="25"/>
        <v>644471.56000000006</v>
      </c>
      <c r="N217" s="14">
        <f t="shared" si="26"/>
        <v>194.80386058138447</v>
      </c>
      <c r="O217" s="12" t="s">
        <v>3</v>
      </c>
      <c r="P217" s="15" t="s">
        <v>91</v>
      </c>
    </row>
    <row r="218" spans="1:16" s="6" customFormat="1" ht="24.95" customHeight="1" x14ac:dyDescent="0.25">
      <c r="A218" s="53">
        <v>187</v>
      </c>
      <c r="B218" s="49" t="s">
        <v>24</v>
      </c>
      <c r="C218" s="7">
        <v>1977</v>
      </c>
      <c r="D218" s="7">
        <v>5</v>
      </c>
      <c r="E218" s="10">
        <v>4</v>
      </c>
      <c r="F218" s="11">
        <v>5256.19</v>
      </c>
      <c r="G218" s="47">
        <v>3876</v>
      </c>
      <c r="H218" s="13">
        <v>191</v>
      </c>
      <c r="I218" s="14">
        <f>прил.2!C211</f>
        <v>783445.8</v>
      </c>
      <c r="J218" s="14">
        <v>0</v>
      </c>
      <c r="K218" s="14">
        <v>0</v>
      </c>
      <c r="L218" s="14">
        <v>0</v>
      </c>
      <c r="M218" s="14">
        <f t="shared" si="25"/>
        <v>783445.8</v>
      </c>
      <c r="N218" s="14">
        <f t="shared" si="26"/>
        <v>202.12739938080497</v>
      </c>
      <c r="O218" s="12" t="s">
        <v>3</v>
      </c>
      <c r="P218" s="15" t="s">
        <v>91</v>
      </c>
    </row>
    <row r="219" spans="1:16" s="6" customFormat="1" ht="24.95" customHeight="1" x14ac:dyDescent="0.25">
      <c r="A219" s="53">
        <v>188</v>
      </c>
      <c r="B219" s="49" t="s">
        <v>119</v>
      </c>
      <c r="C219" s="7">
        <v>1968</v>
      </c>
      <c r="D219" s="7">
        <v>5</v>
      </c>
      <c r="E219" s="10">
        <v>4</v>
      </c>
      <c r="F219" s="11">
        <v>4292.8999999999996</v>
      </c>
      <c r="G219" s="47">
        <v>4232.8999999999996</v>
      </c>
      <c r="H219" s="13">
        <v>165</v>
      </c>
      <c r="I219" s="14">
        <f>прил.2!C212</f>
        <v>730714.64</v>
      </c>
      <c r="J219" s="14">
        <v>0</v>
      </c>
      <c r="K219" s="14">
        <v>0</v>
      </c>
      <c r="L219" s="14">
        <v>0</v>
      </c>
      <c r="M219" s="14">
        <f t="shared" si="25"/>
        <v>730714.64</v>
      </c>
      <c r="N219" s="14">
        <f t="shared" si="26"/>
        <v>172.62742800444141</v>
      </c>
      <c r="O219" s="12" t="s">
        <v>3</v>
      </c>
      <c r="P219" s="15" t="s">
        <v>91</v>
      </c>
    </row>
    <row r="220" spans="1:16" s="6" customFormat="1" ht="24.95" customHeight="1" x14ac:dyDescent="0.25">
      <c r="A220" s="53">
        <v>189</v>
      </c>
      <c r="B220" s="49" t="s">
        <v>131</v>
      </c>
      <c r="C220" s="7">
        <v>1989</v>
      </c>
      <c r="D220" s="7">
        <v>9</v>
      </c>
      <c r="E220" s="10">
        <v>1</v>
      </c>
      <c r="F220" s="11">
        <v>4053</v>
      </c>
      <c r="G220" s="47">
        <v>4044.3</v>
      </c>
      <c r="H220" s="13">
        <v>352</v>
      </c>
      <c r="I220" s="14">
        <f>прил.2!C213</f>
        <v>841989.84</v>
      </c>
      <c r="J220" s="14">
        <v>0</v>
      </c>
      <c r="K220" s="14">
        <v>0</v>
      </c>
      <c r="L220" s="14">
        <v>0</v>
      </c>
      <c r="M220" s="14">
        <f t="shared" si="25"/>
        <v>841989.84</v>
      </c>
      <c r="N220" s="14">
        <f t="shared" si="26"/>
        <v>208.19173651806244</v>
      </c>
      <c r="O220" s="12" t="s">
        <v>3</v>
      </c>
      <c r="P220" s="15" t="s">
        <v>91</v>
      </c>
    </row>
    <row r="221" spans="1:16" s="6" customFormat="1" ht="24.95" customHeight="1" x14ac:dyDescent="0.25">
      <c r="A221" s="53">
        <v>190</v>
      </c>
      <c r="B221" s="49" t="s">
        <v>68</v>
      </c>
      <c r="C221" s="7">
        <v>1993</v>
      </c>
      <c r="D221" s="7">
        <v>10</v>
      </c>
      <c r="E221" s="10">
        <v>3</v>
      </c>
      <c r="F221" s="11">
        <v>9541.7000000000007</v>
      </c>
      <c r="G221" s="47">
        <v>6751.42</v>
      </c>
      <c r="H221" s="13">
        <v>447</v>
      </c>
      <c r="I221" s="14">
        <f>прил.2!C214</f>
        <v>1194356</v>
      </c>
      <c r="J221" s="14">
        <v>0</v>
      </c>
      <c r="K221" s="14">
        <v>0</v>
      </c>
      <c r="L221" s="14">
        <v>0</v>
      </c>
      <c r="M221" s="14">
        <f t="shared" si="25"/>
        <v>1194356</v>
      </c>
      <c r="N221" s="14">
        <f t="shared" si="26"/>
        <v>176.9044141824979</v>
      </c>
      <c r="O221" s="12" t="s">
        <v>3</v>
      </c>
      <c r="P221" s="15" t="s">
        <v>91</v>
      </c>
    </row>
    <row r="222" spans="1:16" s="6" customFormat="1" ht="24.95" customHeight="1" x14ac:dyDescent="0.25">
      <c r="A222" s="53">
        <v>191</v>
      </c>
      <c r="B222" s="49" t="s">
        <v>77</v>
      </c>
      <c r="C222" s="7">
        <v>1961</v>
      </c>
      <c r="D222" s="7">
        <v>4</v>
      </c>
      <c r="E222" s="10">
        <v>3</v>
      </c>
      <c r="F222" s="11">
        <v>2762.6</v>
      </c>
      <c r="G222" s="47">
        <v>2090.1</v>
      </c>
      <c r="H222" s="13">
        <v>179</v>
      </c>
      <c r="I222" s="14">
        <f>прил.2!C215</f>
        <v>418576.6</v>
      </c>
      <c r="J222" s="14">
        <v>0</v>
      </c>
      <c r="K222" s="14">
        <v>0</v>
      </c>
      <c r="L222" s="14">
        <v>0</v>
      </c>
      <c r="M222" s="14">
        <f t="shared" si="25"/>
        <v>418576.6</v>
      </c>
      <c r="N222" s="14">
        <f t="shared" si="26"/>
        <v>200.26630304770106</v>
      </c>
      <c r="O222" s="12" t="s">
        <v>3</v>
      </c>
      <c r="P222" s="15" t="s">
        <v>91</v>
      </c>
    </row>
    <row r="223" spans="1:16" s="6" customFormat="1" ht="24.95" customHeight="1" x14ac:dyDescent="0.25">
      <c r="A223" s="53">
        <v>192</v>
      </c>
      <c r="B223" s="49" t="s">
        <v>49</v>
      </c>
      <c r="C223" s="7">
        <v>1980</v>
      </c>
      <c r="D223" s="7">
        <v>9</v>
      </c>
      <c r="E223" s="10">
        <v>3</v>
      </c>
      <c r="F223" s="11">
        <v>8502.7999999999993</v>
      </c>
      <c r="G223" s="47">
        <v>5803.87</v>
      </c>
      <c r="H223" s="13">
        <v>490</v>
      </c>
      <c r="I223" s="14">
        <f>прил.2!C216</f>
        <v>1727588.65</v>
      </c>
      <c r="J223" s="14">
        <v>0</v>
      </c>
      <c r="K223" s="14">
        <v>0</v>
      </c>
      <c r="L223" s="14">
        <v>0</v>
      </c>
      <c r="M223" s="14">
        <f t="shared" si="25"/>
        <v>1727588.65</v>
      </c>
      <c r="N223" s="14">
        <f t="shared" si="26"/>
        <v>297.66149999913847</v>
      </c>
      <c r="O223" s="12" t="s">
        <v>3</v>
      </c>
      <c r="P223" s="15" t="s">
        <v>91</v>
      </c>
    </row>
    <row r="224" spans="1:16" s="6" customFormat="1" ht="24.95" customHeight="1" x14ac:dyDescent="0.25">
      <c r="A224" s="53">
        <v>193</v>
      </c>
      <c r="B224" s="49" t="s">
        <v>146</v>
      </c>
      <c r="C224" s="53">
        <v>1979</v>
      </c>
      <c r="D224" s="53">
        <v>5</v>
      </c>
      <c r="E224" s="10">
        <v>2</v>
      </c>
      <c r="F224" s="47">
        <v>4484.7</v>
      </c>
      <c r="G224" s="47">
        <v>3266.6</v>
      </c>
      <c r="H224" s="13">
        <v>202</v>
      </c>
      <c r="I224" s="14">
        <f>прил.2!C217</f>
        <v>9839656.4800000004</v>
      </c>
      <c r="J224" s="14">
        <v>0</v>
      </c>
      <c r="K224" s="14">
        <v>0</v>
      </c>
      <c r="L224" s="14">
        <v>0</v>
      </c>
      <c r="M224" s="14">
        <f t="shared" si="25"/>
        <v>9839656.4800000004</v>
      </c>
      <c r="N224" s="14">
        <f t="shared" si="26"/>
        <v>3012.2012122696383</v>
      </c>
      <c r="O224" s="53" t="s">
        <v>6</v>
      </c>
      <c r="P224" s="15" t="s">
        <v>91</v>
      </c>
    </row>
    <row r="225" spans="1:16" s="6" customFormat="1" ht="24.95" customHeight="1" x14ac:dyDescent="0.25">
      <c r="A225" s="56" t="s">
        <v>272</v>
      </c>
      <c r="B225" s="54"/>
      <c r="C225" s="28" t="s">
        <v>14</v>
      </c>
      <c r="D225" s="28" t="s">
        <v>14</v>
      </c>
      <c r="E225" s="28" t="s">
        <v>14</v>
      </c>
      <c r="F225" s="51">
        <f t="shared" ref="F225:M225" si="27">SUM(F226:F228)</f>
        <v>2270.84</v>
      </c>
      <c r="G225" s="51">
        <f t="shared" si="27"/>
        <v>1629.5</v>
      </c>
      <c r="H225" s="52">
        <f t="shared" si="27"/>
        <v>80</v>
      </c>
      <c r="I225" s="51">
        <f t="shared" si="27"/>
        <v>13491812.790000001</v>
      </c>
      <c r="J225" s="51">
        <f t="shared" si="27"/>
        <v>0</v>
      </c>
      <c r="K225" s="51">
        <f t="shared" si="27"/>
        <v>0</v>
      </c>
      <c r="L225" s="51">
        <f t="shared" si="27"/>
        <v>0</v>
      </c>
      <c r="M225" s="51">
        <f t="shared" si="27"/>
        <v>13491812.790000001</v>
      </c>
      <c r="N225" s="33">
        <f t="shared" si="26"/>
        <v>8279.7255538508743</v>
      </c>
      <c r="O225" s="34" t="s">
        <v>14</v>
      </c>
      <c r="P225" s="34" t="s">
        <v>14</v>
      </c>
    </row>
    <row r="226" spans="1:16" s="6" customFormat="1" ht="24.95" customHeight="1" x14ac:dyDescent="0.25">
      <c r="A226" s="48">
        <v>194</v>
      </c>
      <c r="B226" s="8" t="s">
        <v>276</v>
      </c>
      <c r="C226" s="7">
        <v>1966</v>
      </c>
      <c r="D226" s="7">
        <v>2</v>
      </c>
      <c r="E226" s="10">
        <v>1</v>
      </c>
      <c r="F226" s="12">
        <v>462.44</v>
      </c>
      <c r="G226" s="47">
        <v>420.4</v>
      </c>
      <c r="H226" s="13">
        <v>24</v>
      </c>
      <c r="I226" s="14">
        <f>прил.2!C219</f>
        <v>2565778.5299999998</v>
      </c>
      <c r="J226" s="14">
        <v>0</v>
      </c>
      <c r="K226" s="14">
        <v>0</v>
      </c>
      <c r="L226" s="14">
        <v>0</v>
      </c>
      <c r="M226" s="14">
        <f>I226-J226-K226-L226</f>
        <v>2565778.5299999998</v>
      </c>
      <c r="N226" s="14">
        <f t="shared" si="26"/>
        <v>6103.1839438629877</v>
      </c>
      <c r="O226" s="12" t="s">
        <v>3</v>
      </c>
      <c r="P226" s="15" t="s">
        <v>91</v>
      </c>
    </row>
    <row r="227" spans="1:16" s="6" customFormat="1" ht="24.95" customHeight="1" x14ac:dyDescent="0.25">
      <c r="A227" s="48">
        <v>195</v>
      </c>
      <c r="B227" s="8" t="s">
        <v>268</v>
      </c>
      <c r="C227" s="7">
        <v>1962</v>
      </c>
      <c r="D227" s="7">
        <v>2</v>
      </c>
      <c r="E227" s="10">
        <v>2</v>
      </c>
      <c r="F227" s="12">
        <v>383.5</v>
      </c>
      <c r="G227" s="47">
        <v>365.2</v>
      </c>
      <c r="H227" s="13">
        <v>19</v>
      </c>
      <c r="I227" s="14">
        <f>прил.2!C220</f>
        <v>4466754.6900000004</v>
      </c>
      <c r="J227" s="14">
        <v>0</v>
      </c>
      <c r="K227" s="14">
        <v>0</v>
      </c>
      <c r="L227" s="14">
        <v>0</v>
      </c>
      <c r="M227" s="14">
        <f>I227-J227-K227-L227</f>
        <v>4466754.6900000004</v>
      </c>
      <c r="N227" s="14">
        <f t="shared" si="26"/>
        <v>12230.982174151151</v>
      </c>
      <c r="O227" s="12" t="s">
        <v>3</v>
      </c>
      <c r="P227" s="15" t="s">
        <v>91</v>
      </c>
    </row>
    <row r="228" spans="1:16" s="6" customFormat="1" ht="24.95" customHeight="1" x14ac:dyDescent="0.25">
      <c r="A228" s="48">
        <v>196</v>
      </c>
      <c r="B228" s="8" t="s">
        <v>277</v>
      </c>
      <c r="C228" s="7">
        <v>1986</v>
      </c>
      <c r="D228" s="7">
        <v>2</v>
      </c>
      <c r="E228" s="10">
        <v>2</v>
      </c>
      <c r="F228" s="12">
        <v>1424.9</v>
      </c>
      <c r="G228" s="47">
        <v>843.9</v>
      </c>
      <c r="H228" s="13">
        <v>37</v>
      </c>
      <c r="I228" s="14">
        <f>прил.2!C221</f>
        <v>6459279.5700000003</v>
      </c>
      <c r="J228" s="14">
        <v>0</v>
      </c>
      <c r="K228" s="14">
        <v>0</v>
      </c>
      <c r="L228" s="14">
        <v>0</v>
      </c>
      <c r="M228" s="14">
        <f>I228-J228-K228-L228</f>
        <v>6459279.5700000003</v>
      </c>
      <c r="N228" s="14">
        <f t="shared" si="26"/>
        <v>7654.0817276928556</v>
      </c>
      <c r="O228" s="12" t="s">
        <v>6</v>
      </c>
      <c r="P228" s="15" t="s">
        <v>91</v>
      </c>
    </row>
    <row r="229" spans="1:16" s="6" customFormat="1" ht="24.95" customHeight="1" x14ac:dyDescent="0.25">
      <c r="A229" s="56" t="s">
        <v>70</v>
      </c>
      <c r="B229" s="54"/>
      <c r="C229" s="28" t="s">
        <v>14</v>
      </c>
      <c r="D229" s="28" t="s">
        <v>14</v>
      </c>
      <c r="E229" s="28" t="s">
        <v>14</v>
      </c>
      <c r="F229" s="51">
        <f t="shared" ref="F229:M229" si="28">SUM(F230:F231)</f>
        <v>1094.6300000000001</v>
      </c>
      <c r="G229" s="51">
        <f t="shared" si="28"/>
        <v>885.5</v>
      </c>
      <c r="H229" s="52">
        <f t="shared" si="28"/>
        <v>48</v>
      </c>
      <c r="I229" s="51">
        <f t="shared" si="28"/>
        <v>4534010.67</v>
      </c>
      <c r="J229" s="51">
        <f t="shared" si="28"/>
        <v>0</v>
      </c>
      <c r="K229" s="51">
        <f t="shared" si="28"/>
        <v>0</v>
      </c>
      <c r="L229" s="51">
        <f t="shared" si="28"/>
        <v>0</v>
      </c>
      <c r="M229" s="51">
        <f t="shared" si="28"/>
        <v>4534010.67</v>
      </c>
      <c r="N229" s="33">
        <f t="shared" si="26"/>
        <v>5120.2830830039529</v>
      </c>
      <c r="O229" s="34" t="s">
        <v>14</v>
      </c>
      <c r="P229" s="34" t="s">
        <v>14</v>
      </c>
    </row>
    <row r="230" spans="1:16" s="6" customFormat="1" ht="24.95" customHeight="1" x14ac:dyDescent="0.25">
      <c r="A230" s="7">
        <v>197</v>
      </c>
      <c r="B230" s="9" t="s">
        <v>76</v>
      </c>
      <c r="C230" s="7">
        <v>1964</v>
      </c>
      <c r="D230" s="7">
        <v>2</v>
      </c>
      <c r="E230" s="10">
        <v>2</v>
      </c>
      <c r="F230" s="12">
        <v>702.13</v>
      </c>
      <c r="G230" s="47">
        <v>638.29999999999995</v>
      </c>
      <c r="H230" s="13">
        <v>27</v>
      </c>
      <c r="I230" s="14">
        <f>прил.2!C223</f>
        <v>104862</v>
      </c>
      <c r="J230" s="14">
        <v>0</v>
      </c>
      <c r="K230" s="14">
        <v>0</v>
      </c>
      <c r="L230" s="14">
        <v>0</v>
      </c>
      <c r="M230" s="14">
        <f>I230-J230-K230-L230</f>
        <v>104862</v>
      </c>
      <c r="N230" s="14">
        <f t="shared" si="26"/>
        <v>164.28325238915872</v>
      </c>
      <c r="O230" s="12" t="s">
        <v>3</v>
      </c>
      <c r="P230" s="15" t="s">
        <v>91</v>
      </c>
    </row>
    <row r="231" spans="1:16" s="6" customFormat="1" ht="24.95" customHeight="1" x14ac:dyDescent="0.25">
      <c r="A231" s="7">
        <v>198</v>
      </c>
      <c r="B231" s="9" t="s">
        <v>262</v>
      </c>
      <c r="C231" s="7">
        <v>1966</v>
      </c>
      <c r="D231" s="7">
        <v>2</v>
      </c>
      <c r="E231" s="10">
        <v>2</v>
      </c>
      <c r="F231" s="12">
        <v>392.5</v>
      </c>
      <c r="G231" s="47">
        <v>247.2</v>
      </c>
      <c r="H231" s="13">
        <v>21</v>
      </c>
      <c r="I231" s="14">
        <f>прил.2!C224</f>
        <v>4429148.67</v>
      </c>
      <c r="J231" s="14">
        <v>0</v>
      </c>
      <c r="K231" s="14">
        <v>0</v>
      </c>
      <c r="L231" s="14">
        <v>0</v>
      </c>
      <c r="M231" s="14">
        <f>I231-J231-K231-L231</f>
        <v>4429148.67</v>
      </c>
      <c r="N231" s="14">
        <f t="shared" si="26"/>
        <v>17917.268082524271</v>
      </c>
      <c r="O231" s="12" t="s">
        <v>3</v>
      </c>
      <c r="P231" s="15" t="s">
        <v>91</v>
      </c>
    </row>
    <row r="232" spans="1:16" s="6" customFormat="1" ht="24.95" customHeight="1" x14ac:dyDescent="0.25">
      <c r="A232" s="56" t="s">
        <v>82</v>
      </c>
      <c r="B232" s="54"/>
      <c r="C232" s="28" t="s">
        <v>14</v>
      </c>
      <c r="D232" s="28" t="s">
        <v>14</v>
      </c>
      <c r="E232" s="28" t="s">
        <v>14</v>
      </c>
      <c r="F232" s="51">
        <f t="shared" ref="F232:M232" si="29">SUM(F233:F234)</f>
        <v>1587.8200000000002</v>
      </c>
      <c r="G232" s="51">
        <f t="shared" si="29"/>
        <v>1444.7</v>
      </c>
      <c r="H232" s="52">
        <f t="shared" si="29"/>
        <v>102</v>
      </c>
      <c r="I232" s="51">
        <f t="shared" si="29"/>
        <v>8706671.9900000002</v>
      </c>
      <c r="J232" s="51">
        <f t="shared" si="29"/>
        <v>0</v>
      </c>
      <c r="K232" s="51">
        <f t="shared" si="29"/>
        <v>0</v>
      </c>
      <c r="L232" s="51">
        <f t="shared" si="29"/>
        <v>0</v>
      </c>
      <c r="M232" s="51">
        <f t="shared" si="29"/>
        <v>8706671.9900000002</v>
      </c>
      <c r="N232" s="33">
        <f t="shared" si="26"/>
        <v>6026.6297431992798</v>
      </c>
      <c r="O232" s="34" t="s">
        <v>14</v>
      </c>
      <c r="P232" s="34" t="s">
        <v>14</v>
      </c>
    </row>
    <row r="233" spans="1:16" s="6" customFormat="1" ht="24.95" customHeight="1" x14ac:dyDescent="0.25">
      <c r="A233" s="7">
        <v>199</v>
      </c>
      <c r="B233" s="9" t="s">
        <v>267</v>
      </c>
      <c r="C233" s="7">
        <v>1967</v>
      </c>
      <c r="D233" s="7">
        <v>2</v>
      </c>
      <c r="E233" s="10">
        <v>2</v>
      </c>
      <c r="F233" s="11">
        <v>790.1</v>
      </c>
      <c r="G233" s="47">
        <v>719.5</v>
      </c>
      <c r="H233" s="13">
        <v>53</v>
      </c>
      <c r="I233" s="14">
        <f>прил.2!C226</f>
        <v>4333008.6500000004</v>
      </c>
      <c r="J233" s="14">
        <v>0</v>
      </c>
      <c r="K233" s="14">
        <v>0</v>
      </c>
      <c r="L233" s="14">
        <v>0</v>
      </c>
      <c r="M233" s="14">
        <f>I233-J233-K233-L233</f>
        <v>4333008.6500000004</v>
      </c>
      <c r="N233" s="14">
        <f t="shared" si="26"/>
        <v>6022.249687282836</v>
      </c>
      <c r="O233" s="12" t="s">
        <v>3</v>
      </c>
      <c r="P233" s="15" t="s">
        <v>91</v>
      </c>
    </row>
    <row r="234" spans="1:16" s="6" customFormat="1" ht="24.95" customHeight="1" x14ac:dyDescent="0.25">
      <c r="A234" s="7">
        <v>200</v>
      </c>
      <c r="B234" s="9" t="s">
        <v>269</v>
      </c>
      <c r="C234" s="7">
        <v>1970</v>
      </c>
      <c r="D234" s="7">
        <v>2</v>
      </c>
      <c r="E234" s="10">
        <v>2</v>
      </c>
      <c r="F234" s="11">
        <v>797.72</v>
      </c>
      <c r="G234" s="47">
        <v>725.2</v>
      </c>
      <c r="H234" s="13">
        <v>49</v>
      </c>
      <c r="I234" s="14">
        <f>прил.2!C227</f>
        <v>4373663.34</v>
      </c>
      <c r="J234" s="14">
        <v>0</v>
      </c>
      <c r="K234" s="14">
        <v>0</v>
      </c>
      <c r="L234" s="14">
        <v>0</v>
      </c>
      <c r="M234" s="14">
        <f>I234-J234-K234-L234</f>
        <v>4373663.34</v>
      </c>
      <c r="N234" s="14">
        <f t="shared" si="26"/>
        <v>6030.9753723110862</v>
      </c>
      <c r="O234" s="12" t="s">
        <v>3</v>
      </c>
      <c r="P234" s="15" t="s">
        <v>91</v>
      </c>
    </row>
    <row r="235" spans="1:16" s="6" customFormat="1" ht="24.95" customHeight="1" x14ac:dyDescent="0.25">
      <c r="A235" s="56" t="s">
        <v>86</v>
      </c>
      <c r="B235" s="54"/>
      <c r="C235" s="28" t="s">
        <v>14</v>
      </c>
      <c r="D235" s="28" t="s">
        <v>14</v>
      </c>
      <c r="E235" s="28" t="s">
        <v>14</v>
      </c>
      <c r="F235" s="51">
        <f t="shared" ref="F235:M235" si="30">SUM(F236:F252)</f>
        <v>21732.539999999997</v>
      </c>
      <c r="G235" s="51">
        <f t="shared" si="30"/>
        <v>17017.8</v>
      </c>
      <c r="H235" s="52">
        <f t="shared" si="30"/>
        <v>1316</v>
      </c>
      <c r="I235" s="51">
        <f t="shared" si="30"/>
        <v>54034480.450000003</v>
      </c>
      <c r="J235" s="51">
        <f t="shared" si="30"/>
        <v>0</v>
      </c>
      <c r="K235" s="51">
        <f t="shared" si="30"/>
        <v>0</v>
      </c>
      <c r="L235" s="51">
        <f t="shared" si="30"/>
        <v>0</v>
      </c>
      <c r="M235" s="51">
        <f t="shared" si="30"/>
        <v>54034480.450000003</v>
      </c>
      <c r="N235" s="33">
        <f t="shared" si="26"/>
        <v>3175.1742557792431</v>
      </c>
      <c r="O235" s="34" t="s">
        <v>14</v>
      </c>
      <c r="P235" s="34" t="s">
        <v>14</v>
      </c>
    </row>
    <row r="236" spans="1:16" s="6" customFormat="1" ht="24.95" customHeight="1" x14ac:dyDescent="0.25">
      <c r="A236" s="7">
        <v>201</v>
      </c>
      <c r="B236" s="9" t="s">
        <v>93</v>
      </c>
      <c r="C236" s="7">
        <v>1963</v>
      </c>
      <c r="D236" s="7">
        <v>3</v>
      </c>
      <c r="E236" s="10">
        <v>3</v>
      </c>
      <c r="F236" s="12">
        <v>1249.4000000000001</v>
      </c>
      <c r="G236" s="47">
        <v>661.6</v>
      </c>
      <c r="H236" s="13">
        <v>81</v>
      </c>
      <c r="I236" s="14">
        <f>прил.2!C229</f>
        <v>2150888.85</v>
      </c>
      <c r="J236" s="14">
        <v>0</v>
      </c>
      <c r="K236" s="14">
        <v>0</v>
      </c>
      <c r="L236" s="14">
        <v>0</v>
      </c>
      <c r="M236" s="14">
        <f t="shared" ref="M236:M252" si="31">I236-J236-K236-L236</f>
        <v>2150888.85</v>
      </c>
      <c r="N236" s="14">
        <f t="shared" si="26"/>
        <v>3251.0411880290208</v>
      </c>
      <c r="O236" s="12" t="s">
        <v>5</v>
      </c>
      <c r="P236" s="15" t="s">
        <v>91</v>
      </c>
    </row>
    <row r="237" spans="1:16" s="6" customFormat="1" ht="24.95" customHeight="1" x14ac:dyDescent="0.25">
      <c r="A237" s="7">
        <v>202</v>
      </c>
      <c r="B237" s="9" t="s">
        <v>263</v>
      </c>
      <c r="C237" s="7">
        <v>1963</v>
      </c>
      <c r="D237" s="7">
        <v>3</v>
      </c>
      <c r="E237" s="10">
        <v>2</v>
      </c>
      <c r="F237" s="12">
        <v>936.6</v>
      </c>
      <c r="G237" s="47">
        <v>871.6</v>
      </c>
      <c r="H237" s="13">
        <v>102</v>
      </c>
      <c r="I237" s="14">
        <f>прил.2!C230</f>
        <v>2880834.92</v>
      </c>
      <c r="J237" s="14">
        <v>0</v>
      </c>
      <c r="K237" s="14">
        <v>0</v>
      </c>
      <c r="L237" s="14">
        <v>0</v>
      </c>
      <c r="M237" s="14">
        <f t="shared" si="31"/>
        <v>2880834.92</v>
      </c>
      <c r="N237" s="14">
        <f t="shared" si="26"/>
        <v>3305.2259293253783</v>
      </c>
      <c r="O237" s="12" t="s">
        <v>6</v>
      </c>
      <c r="P237" s="15" t="s">
        <v>91</v>
      </c>
    </row>
    <row r="238" spans="1:16" s="6" customFormat="1" ht="24.95" customHeight="1" x14ac:dyDescent="0.25">
      <c r="A238" s="7">
        <v>203</v>
      </c>
      <c r="B238" s="9" t="s">
        <v>98</v>
      </c>
      <c r="C238" s="7">
        <v>1970</v>
      </c>
      <c r="D238" s="7">
        <v>2</v>
      </c>
      <c r="E238" s="10">
        <v>3</v>
      </c>
      <c r="F238" s="12">
        <v>1292.2</v>
      </c>
      <c r="G238" s="47">
        <v>776</v>
      </c>
      <c r="H238" s="13">
        <v>50</v>
      </c>
      <c r="I238" s="14">
        <f>прил.2!C231</f>
        <v>150000</v>
      </c>
      <c r="J238" s="14">
        <v>0</v>
      </c>
      <c r="K238" s="14">
        <v>0</v>
      </c>
      <c r="L238" s="14">
        <v>0</v>
      </c>
      <c r="M238" s="14">
        <f t="shared" si="31"/>
        <v>150000</v>
      </c>
      <c r="N238" s="14">
        <f t="shared" si="26"/>
        <v>193.29896907216494</v>
      </c>
      <c r="O238" s="12" t="s">
        <v>3</v>
      </c>
      <c r="P238" s="15" t="s">
        <v>91</v>
      </c>
    </row>
    <row r="239" spans="1:16" s="6" customFormat="1" ht="24.95" customHeight="1" x14ac:dyDescent="0.25">
      <c r="A239" s="7">
        <v>204</v>
      </c>
      <c r="B239" s="9" t="s">
        <v>153</v>
      </c>
      <c r="C239" s="7">
        <v>1972</v>
      </c>
      <c r="D239" s="7">
        <v>2</v>
      </c>
      <c r="E239" s="10">
        <v>3</v>
      </c>
      <c r="F239" s="12">
        <v>887.6</v>
      </c>
      <c r="G239" s="47">
        <v>764.5</v>
      </c>
      <c r="H239" s="13">
        <v>68</v>
      </c>
      <c r="I239" s="14">
        <f>прил.2!C232</f>
        <v>382820</v>
      </c>
      <c r="J239" s="14">
        <v>0</v>
      </c>
      <c r="K239" s="14">
        <v>0</v>
      </c>
      <c r="L239" s="14">
        <v>0</v>
      </c>
      <c r="M239" s="14">
        <f t="shared" si="31"/>
        <v>382820</v>
      </c>
      <c r="N239" s="14">
        <f t="shared" si="26"/>
        <v>500.74558534990189</v>
      </c>
      <c r="O239" s="12" t="s">
        <v>3</v>
      </c>
      <c r="P239" s="15" t="s">
        <v>91</v>
      </c>
    </row>
    <row r="240" spans="1:16" s="6" customFormat="1" ht="24.95" customHeight="1" x14ac:dyDescent="0.25">
      <c r="A240" s="7">
        <v>205</v>
      </c>
      <c r="B240" s="9" t="s">
        <v>255</v>
      </c>
      <c r="C240" s="7">
        <v>1975</v>
      </c>
      <c r="D240" s="7">
        <v>2</v>
      </c>
      <c r="E240" s="10">
        <v>1</v>
      </c>
      <c r="F240" s="12">
        <v>356</v>
      </c>
      <c r="G240" s="47">
        <v>333.1</v>
      </c>
      <c r="H240" s="13">
        <v>34</v>
      </c>
      <c r="I240" s="14">
        <f>прил.2!C233</f>
        <v>606226.72000000009</v>
      </c>
      <c r="J240" s="14">
        <v>0</v>
      </c>
      <c r="K240" s="14">
        <v>0</v>
      </c>
      <c r="L240" s="14">
        <v>0</v>
      </c>
      <c r="M240" s="14">
        <f t="shared" si="31"/>
        <v>606226.72000000009</v>
      </c>
      <c r="N240" s="14">
        <f t="shared" si="26"/>
        <v>1819.9541278895229</v>
      </c>
      <c r="O240" s="12" t="s">
        <v>3</v>
      </c>
      <c r="P240" s="15" t="s">
        <v>91</v>
      </c>
    </row>
    <row r="241" spans="1:16" s="6" customFormat="1" ht="24.95" customHeight="1" x14ac:dyDescent="0.25">
      <c r="A241" s="7">
        <v>206</v>
      </c>
      <c r="B241" s="9" t="s">
        <v>260</v>
      </c>
      <c r="C241" s="7">
        <v>1977</v>
      </c>
      <c r="D241" s="7">
        <v>2</v>
      </c>
      <c r="E241" s="10">
        <v>2</v>
      </c>
      <c r="F241" s="12">
        <v>630.08000000000004</v>
      </c>
      <c r="G241" s="47">
        <v>572.79999999999995</v>
      </c>
      <c r="H241" s="13">
        <v>51</v>
      </c>
      <c r="I241" s="14">
        <f>прил.2!C234</f>
        <v>8403648.1500000004</v>
      </c>
      <c r="J241" s="14">
        <v>0</v>
      </c>
      <c r="K241" s="14">
        <v>0</v>
      </c>
      <c r="L241" s="14">
        <v>0</v>
      </c>
      <c r="M241" s="14">
        <f t="shared" si="31"/>
        <v>8403648.1500000004</v>
      </c>
      <c r="N241" s="14">
        <f t="shared" si="26"/>
        <v>14671.173446229051</v>
      </c>
      <c r="O241" s="12" t="s">
        <v>3</v>
      </c>
      <c r="P241" s="15" t="s">
        <v>91</v>
      </c>
    </row>
    <row r="242" spans="1:16" s="6" customFormat="1" ht="24.95" customHeight="1" x14ac:dyDescent="0.25">
      <c r="A242" s="7">
        <v>207</v>
      </c>
      <c r="B242" s="55" t="s">
        <v>166</v>
      </c>
      <c r="C242" s="7">
        <v>1990</v>
      </c>
      <c r="D242" s="7">
        <v>5</v>
      </c>
      <c r="E242" s="10">
        <v>3</v>
      </c>
      <c r="F242" s="11">
        <v>3100.2</v>
      </c>
      <c r="G242" s="47">
        <v>2365.6999999999998</v>
      </c>
      <c r="H242" s="13">
        <v>192</v>
      </c>
      <c r="I242" s="14">
        <f>прил.2!C235</f>
        <v>486397.85</v>
      </c>
      <c r="J242" s="14">
        <v>0</v>
      </c>
      <c r="K242" s="14">
        <v>0</v>
      </c>
      <c r="L242" s="14">
        <v>0</v>
      </c>
      <c r="M242" s="14">
        <f t="shared" si="31"/>
        <v>486397.85</v>
      </c>
      <c r="N242" s="14">
        <f t="shared" si="26"/>
        <v>205.60419748911528</v>
      </c>
      <c r="O242" s="12" t="s">
        <v>3</v>
      </c>
      <c r="P242" s="15" t="s">
        <v>91</v>
      </c>
    </row>
    <row r="243" spans="1:16" s="6" customFormat="1" ht="24.95" customHeight="1" x14ac:dyDescent="0.25">
      <c r="A243" s="7">
        <v>208</v>
      </c>
      <c r="B243" s="9" t="s">
        <v>155</v>
      </c>
      <c r="C243" s="7">
        <v>1984</v>
      </c>
      <c r="D243" s="7">
        <v>2</v>
      </c>
      <c r="E243" s="10">
        <v>3</v>
      </c>
      <c r="F243" s="12">
        <v>933.7</v>
      </c>
      <c r="G243" s="47">
        <v>856.2</v>
      </c>
      <c r="H243" s="13">
        <v>39</v>
      </c>
      <c r="I243" s="14">
        <f>прил.2!C236</f>
        <v>162670</v>
      </c>
      <c r="J243" s="14">
        <v>0</v>
      </c>
      <c r="K243" s="14">
        <v>0</v>
      </c>
      <c r="L243" s="14">
        <v>0</v>
      </c>
      <c r="M243" s="14">
        <f t="shared" si="31"/>
        <v>162670</v>
      </c>
      <c r="N243" s="14">
        <f t="shared" si="26"/>
        <v>189.99065638869422</v>
      </c>
      <c r="O243" s="12" t="s">
        <v>3</v>
      </c>
      <c r="P243" s="15" t="s">
        <v>91</v>
      </c>
    </row>
    <row r="244" spans="1:16" s="6" customFormat="1" ht="24.95" customHeight="1" x14ac:dyDescent="0.25">
      <c r="A244" s="7">
        <v>209</v>
      </c>
      <c r="B244" s="9" t="s">
        <v>157</v>
      </c>
      <c r="C244" s="7">
        <v>1984</v>
      </c>
      <c r="D244" s="7">
        <v>2</v>
      </c>
      <c r="E244" s="10">
        <v>1</v>
      </c>
      <c r="F244" s="12">
        <v>223.2</v>
      </c>
      <c r="G244" s="47">
        <v>179</v>
      </c>
      <c r="H244" s="13">
        <v>12</v>
      </c>
      <c r="I244" s="14">
        <f>прил.2!C237</f>
        <v>56150</v>
      </c>
      <c r="J244" s="14">
        <v>0</v>
      </c>
      <c r="K244" s="14">
        <v>0</v>
      </c>
      <c r="L244" s="14">
        <v>0</v>
      </c>
      <c r="M244" s="14">
        <f t="shared" si="31"/>
        <v>56150</v>
      </c>
      <c r="N244" s="14">
        <f t="shared" si="26"/>
        <v>313.68715083798884</v>
      </c>
      <c r="O244" s="12" t="s">
        <v>3</v>
      </c>
      <c r="P244" s="15" t="s">
        <v>91</v>
      </c>
    </row>
    <row r="245" spans="1:16" s="6" customFormat="1" ht="24.95" customHeight="1" x14ac:dyDescent="0.25">
      <c r="A245" s="7">
        <v>210</v>
      </c>
      <c r="B245" s="9" t="s">
        <v>160</v>
      </c>
      <c r="C245" s="7">
        <v>1984</v>
      </c>
      <c r="D245" s="7">
        <v>2</v>
      </c>
      <c r="E245" s="10">
        <v>1</v>
      </c>
      <c r="F245" s="12">
        <v>409</v>
      </c>
      <c r="G245" s="47">
        <v>235.8</v>
      </c>
      <c r="H245" s="13">
        <v>23</v>
      </c>
      <c r="I245" s="14">
        <f>прил.2!C238</f>
        <v>5380373.5</v>
      </c>
      <c r="J245" s="14">
        <v>0</v>
      </c>
      <c r="K245" s="14">
        <v>0</v>
      </c>
      <c r="L245" s="14">
        <v>0</v>
      </c>
      <c r="M245" s="14">
        <f t="shared" si="31"/>
        <v>5380373.5</v>
      </c>
      <c r="N245" s="14">
        <f t="shared" si="26"/>
        <v>22817.529686174723</v>
      </c>
      <c r="O245" s="12" t="s">
        <v>3</v>
      </c>
      <c r="P245" s="15" t="s">
        <v>91</v>
      </c>
    </row>
    <row r="246" spans="1:16" s="6" customFormat="1" ht="24.95" customHeight="1" x14ac:dyDescent="0.25">
      <c r="A246" s="7">
        <v>211</v>
      </c>
      <c r="B246" s="9" t="s">
        <v>271</v>
      </c>
      <c r="C246" s="7">
        <v>1976</v>
      </c>
      <c r="D246" s="7">
        <v>3</v>
      </c>
      <c r="E246" s="10">
        <v>3</v>
      </c>
      <c r="F246" s="12">
        <v>1358.6</v>
      </c>
      <c r="G246" s="47">
        <v>1280.8</v>
      </c>
      <c r="H246" s="13">
        <v>68</v>
      </c>
      <c r="I246" s="14">
        <f>прил.2!C239</f>
        <v>5085804.6100000003</v>
      </c>
      <c r="J246" s="14">
        <v>0</v>
      </c>
      <c r="K246" s="14">
        <v>0</v>
      </c>
      <c r="L246" s="14">
        <v>0</v>
      </c>
      <c r="M246" s="14">
        <f t="shared" si="31"/>
        <v>5085804.6100000003</v>
      </c>
      <c r="N246" s="14">
        <f t="shared" si="26"/>
        <v>3970.8030996252346</v>
      </c>
      <c r="O246" s="12" t="s">
        <v>3</v>
      </c>
      <c r="P246" s="15" t="s">
        <v>91</v>
      </c>
    </row>
    <row r="247" spans="1:16" s="6" customFormat="1" ht="24.95" customHeight="1" x14ac:dyDescent="0.25">
      <c r="A247" s="7">
        <v>212</v>
      </c>
      <c r="B247" s="9" t="s">
        <v>274</v>
      </c>
      <c r="C247" s="7">
        <v>1984</v>
      </c>
      <c r="D247" s="7">
        <v>2</v>
      </c>
      <c r="E247" s="10">
        <v>3</v>
      </c>
      <c r="F247" s="12">
        <v>948.3</v>
      </c>
      <c r="G247" s="47">
        <v>862.09</v>
      </c>
      <c r="H247" s="13">
        <v>62</v>
      </c>
      <c r="I247" s="14">
        <f>прил.2!C240</f>
        <v>1372387.8800000001</v>
      </c>
      <c r="J247" s="14">
        <v>0</v>
      </c>
      <c r="K247" s="14">
        <v>0</v>
      </c>
      <c r="L247" s="14">
        <v>0</v>
      </c>
      <c r="M247" s="14">
        <f t="shared" si="31"/>
        <v>1372387.8800000001</v>
      </c>
      <c r="N247" s="14">
        <f t="shared" si="26"/>
        <v>1591.9310976812167</v>
      </c>
      <c r="O247" s="12" t="s">
        <v>3</v>
      </c>
      <c r="P247" s="15" t="s">
        <v>91</v>
      </c>
    </row>
    <row r="248" spans="1:16" s="6" customFormat="1" ht="24.95" customHeight="1" x14ac:dyDescent="0.25">
      <c r="A248" s="7">
        <v>213</v>
      </c>
      <c r="B248" s="9" t="s">
        <v>264</v>
      </c>
      <c r="C248" s="7">
        <v>1987</v>
      </c>
      <c r="D248" s="7">
        <v>5</v>
      </c>
      <c r="E248" s="10">
        <v>3</v>
      </c>
      <c r="F248" s="12">
        <v>3153.3</v>
      </c>
      <c r="G248" s="47">
        <v>2864.5</v>
      </c>
      <c r="H248" s="13">
        <v>165</v>
      </c>
      <c r="I248" s="14">
        <f>прил.2!C241</f>
        <v>6916812.3600000003</v>
      </c>
      <c r="J248" s="14">
        <v>0</v>
      </c>
      <c r="K248" s="14">
        <v>0</v>
      </c>
      <c r="L248" s="14">
        <v>0</v>
      </c>
      <c r="M248" s="14">
        <f t="shared" si="31"/>
        <v>6916812.3600000003</v>
      </c>
      <c r="N248" s="14">
        <f t="shared" si="26"/>
        <v>2414.666559609007</v>
      </c>
      <c r="O248" s="12" t="s">
        <v>3</v>
      </c>
      <c r="P248" s="15" t="s">
        <v>91</v>
      </c>
    </row>
    <row r="249" spans="1:16" s="6" customFormat="1" ht="24.95" customHeight="1" x14ac:dyDescent="0.25">
      <c r="A249" s="7">
        <v>214</v>
      </c>
      <c r="B249" s="9" t="s">
        <v>164</v>
      </c>
      <c r="C249" s="7">
        <v>1990</v>
      </c>
      <c r="D249" s="7">
        <v>3</v>
      </c>
      <c r="E249" s="10">
        <v>3</v>
      </c>
      <c r="F249" s="12">
        <v>1282.0999999999999</v>
      </c>
      <c r="G249" s="47">
        <v>705.01</v>
      </c>
      <c r="H249" s="13">
        <v>94</v>
      </c>
      <c r="I249" s="14">
        <f>прил.2!C242</f>
        <v>275230</v>
      </c>
      <c r="J249" s="14">
        <v>0</v>
      </c>
      <c r="K249" s="14">
        <v>0</v>
      </c>
      <c r="L249" s="14">
        <v>0</v>
      </c>
      <c r="M249" s="14">
        <f t="shared" si="31"/>
        <v>275230</v>
      </c>
      <c r="N249" s="14">
        <f t="shared" si="26"/>
        <v>390.39162565070001</v>
      </c>
      <c r="O249" s="12" t="s">
        <v>3</v>
      </c>
      <c r="P249" s="15" t="s">
        <v>91</v>
      </c>
    </row>
    <row r="250" spans="1:16" s="6" customFormat="1" ht="24.95" customHeight="1" x14ac:dyDescent="0.25">
      <c r="A250" s="7">
        <v>215</v>
      </c>
      <c r="B250" s="9" t="s">
        <v>273</v>
      </c>
      <c r="C250" s="7">
        <v>1986</v>
      </c>
      <c r="D250" s="7">
        <v>5</v>
      </c>
      <c r="E250" s="10">
        <v>1</v>
      </c>
      <c r="F250" s="12">
        <v>1097.3599999999999</v>
      </c>
      <c r="G250" s="47">
        <v>997.6</v>
      </c>
      <c r="H250" s="13">
        <v>70</v>
      </c>
      <c r="I250" s="14">
        <f>прил.2!C243</f>
        <v>2559509.77</v>
      </c>
      <c r="J250" s="14">
        <v>0</v>
      </c>
      <c r="K250" s="14">
        <v>0</v>
      </c>
      <c r="L250" s="14">
        <v>0</v>
      </c>
      <c r="M250" s="14">
        <f t="shared" si="31"/>
        <v>2559509.77</v>
      </c>
      <c r="N250" s="14">
        <f t="shared" si="26"/>
        <v>2565.6673716920609</v>
      </c>
      <c r="O250" s="12" t="s">
        <v>3</v>
      </c>
      <c r="P250" s="15" t="s">
        <v>91</v>
      </c>
    </row>
    <row r="251" spans="1:16" s="6" customFormat="1" ht="24.95" customHeight="1" x14ac:dyDescent="0.25">
      <c r="A251" s="7">
        <v>216</v>
      </c>
      <c r="B251" s="9" t="s">
        <v>275</v>
      </c>
      <c r="C251" s="7">
        <v>1995</v>
      </c>
      <c r="D251" s="7">
        <v>5</v>
      </c>
      <c r="E251" s="10">
        <v>3</v>
      </c>
      <c r="F251" s="12">
        <v>3018.8</v>
      </c>
      <c r="G251" s="47">
        <v>2054.1</v>
      </c>
      <c r="H251" s="13">
        <v>140</v>
      </c>
      <c r="I251" s="14">
        <f>прил.2!C244</f>
        <v>6445560.5700000003</v>
      </c>
      <c r="J251" s="14">
        <v>0</v>
      </c>
      <c r="K251" s="14">
        <v>0</v>
      </c>
      <c r="L251" s="14">
        <v>0</v>
      </c>
      <c r="M251" s="14">
        <f t="shared" si="31"/>
        <v>6445560.5700000003</v>
      </c>
      <c r="N251" s="14">
        <f t="shared" si="26"/>
        <v>3137.9000876296191</v>
      </c>
      <c r="O251" s="12" t="s">
        <v>3</v>
      </c>
      <c r="P251" s="15" t="s">
        <v>91</v>
      </c>
    </row>
    <row r="252" spans="1:16" s="6" customFormat="1" ht="24.95" customHeight="1" x14ac:dyDescent="0.25">
      <c r="A252" s="7">
        <v>217</v>
      </c>
      <c r="B252" s="9" t="s">
        <v>265</v>
      </c>
      <c r="C252" s="7">
        <v>1992</v>
      </c>
      <c r="D252" s="7">
        <v>2</v>
      </c>
      <c r="E252" s="10">
        <v>3</v>
      </c>
      <c r="F252" s="12">
        <v>856.1</v>
      </c>
      <c r="G252" s="47">
        <v>637.4</v>
      </c>
      <c r="H252" s="13">
        <v>65</v>
      </c>
      <c r="I252" s="14">
        <f>прил.2!C245</f>
        <v>10719165.27</v>
      </c>
      <c r="J252" s="14">
        <v>0</v>
      </c>
      <c r="K252" s="14">
        <v>0</v>
      </c>
      <c r="L252" s="14">
        <v>0</v>
      </c>
      <c r="M252" s="14">
        <f t="shared" si="31"/>
        <v>10719165.27</v>
      </c>
      <c r="N252" s="14">
        <f t="shared" si="26"/>
        <v>16817.014857232505</v>
      </c>
      <c r="O252" s="12" t="s">
        <v>3</v>
      </c>
      <c r="P252" s="15" t="s">
        <v>91</v>
      </c>
    </row>
    <row r="253" spans="1:16" s="6" customFormat="1" ht="24.95" customHeight="1" x14ac:dyDescent="0.25">
      <c r="A253" s="56" t="s">
        <v>100</v>
      </c>
      <c r="B253" s="54"/>
      <c r="C253" s="28" t="s">
        <v>14</v>
      </c>
      <c r="D253" s="28" t="s">
        <v>14</v>
      </c>
      <c r="E253" s="28" t="s">
        <v>14</v>
      </c>
      <c r="F253" s="51">
        <f t="shared" ref="F253:M253" si="32">SUM(F254:F260)</f>
        <v>10432.23</v>
      </c>
      <c r="G253" s="51">
        <f t="shared" si="32"/>
        <v>9406.34</v>
      </c>
      <c r="H253" s="52">
        <f t="shared" si="32"/>
        <v>505</v>
      </c>
      <c r="I253" s="51">
        <f t="shared" si="32"/>
        <v>42283211.009999998</v>
      </c>
      <c r="J253" s="51">
        <f t="shared" si="32"/>
        <v>0</v>
      </c>
      <c r="K253" s="51">
        <f t="shared" si="32"/>
        <v>0</v>
      </c>
      <c r="L253" s="51">
        <f t="shared" si="32"/>
        <v>0</v>
      </c>
      <c r="M253" s="51">
        <f t="shared" si="32"/>
        <v>42283211.009999998</v>
      </c>
      <c r="N253" s="33">
        <f t="shared" si="26"/>
        <v>4495.182080384081</v>
      </c>
      <c r="O253" s="34" t="s">
        <v>14</v>
      </c>
      <c r="P253" s="34" t="s">
        <v>14</v>
      </c>
    </row>
    <row r="254" spans="1:16" s="6" customFormat="1" ht="24.95" customHeight="1" x14ac:dyDescent="0.25">
      <c r="A254" s="7">
        <v>218</v>
      </c>
      <c r="B254" s="9" t="s">
        <v>105</v>
      </c>
      <c r="C254" s="7">
        <v>1961</v>
      </c>
      <c r="D254" s="7">
        <v>3</v>
      </c>
      <c r="E254" s="10">
        <v>3</v>
      </c>
      <c r="F254" s="12">
        <v>1434.8</v>
      </c>
      <c r="G254" s="47">
        <v>1302.2</v>
      </c>
      <c r="H254" s="13">
        <v>77</v>
      </c>
      <c r="I254" s="14">
        <f>прил.2!C247</f>
        <v>12352439.68</v>
      </c>
      <c r="J254" s="14">
        <v>0</v>
      </c>
      <c r="K254" s="14">
        <v>0</v>
      </c>
      <c r="L254" s="14">
        <v>0</v>
      </c>
      <c r="M254" s="14">
        <f t="shared" ref="M254:M260" si="33">I254-J254-K254-L254</f>
        <v>12352439.68</v>
      </c>
      <c r="N254" s="14">
        <f t="shared" si="26"/>
        <v>9485.8237444324986</v>
      </c>
      <c r="O254" s="12" t="s">
        <v>3</v>
      </c>
      <c r="P254" s="15" t="s">
        <v>91</v>
      </c>
    </row>
    <row r="255" spans="1:16" s="6" customFormat="1" ht="24.95" customHeight="1" x14ac:dyDescent="0.25">
      <c r="A255" s="7">
        <v>219</v>
      </c>
      <c r="B255" s="9" t="s">
        <v>266</v>
      </c>
      <c r="C255" s="7">
        <v>1962</v>
      </c>
      <c r="D255" s="7">
        <v>2</v>
      </c>
      <c r="E255" s="10">
        <v>2</v>
      </c>
      <c r="F255" s="12">
        <v>629.9</v>
      </c>
      <c r="G255" s="47">
        <v>609.29999999999995</v>
      </c>
      <c r="H255" s="13">
        <v>31</v>
      </c>
      <c r="I255" s="14">
        <f>прил.2!C248</f>
        <v>5786768.8799999999</v>
      </c>
      <c r="J255" s="14">
        <v>0</v>
      </c>
      <c r="K255" s="14">
        <v>0</v>
      </c>
      <c r="L255" s="14">
        <v>0</v>
      </c>
      <c r="M255" s="14">
        <f t="shared" si="33"/>
        <v>5786768.8799999999</v>
      </c>
      <c r="N255" s="14">
        <f t="shared" si="26"/>
        <v>9497.405022156574</v>
      </c>
      <c r="O255" s="12" t="s">
        <v>3</v>
      </c>
      <c r="P255" s="15" t="s">
        <v>91</v>
      </c>
    </row>
    <row r="256" spans="1:16" s="6" customFormat="1" ht="24.95" customHeight="1" x14ac:dyDescent="0.25">
      <c r="A256" s="7">
        <v>220</v>
      </c>
      <c r="B256" s="9" t="s">
        <v>270</v>
      </c>
      <c r="C256" s="7">
        <v>1980</v>
      </c>
      <c r="D256" s="7">
        <v>5</v>
      </c>
      <c r="E256" s="10">
        <v>4</v>
      </c>
      <c r="F256" s="12">
        <v>4512.53</v>
      </c>
      <c r="G256" s="47">
        <v>4101.8</v>
      </c>
      <c r="H256" s="13">
        <v>155</v>
      </c>
      <c r="I256" s="14">
        <f>прил.2!C249</f>
        <v>23026517.949999999</v>
      </c>
      <c r="J256" s="14">
        <v>0</v>
      </c>
      <c r="K256" s="14">
        <v>0</v>
      </c>
      <c r="L256" s="14">
        <v>0</v>
      </c>
      <c r="M256" s="14">
        <f t="shared" si="33"/>
        <v>23026517.949999999</v>
      </c>
      <c r="N256" s="14">
        <f t="shared" si="26"/>
        <v>5613.7593129845427</v>
      </c>
      <c r="O256" s="12" t="s">
        <v>3</v>
      </c>
      <c r="P256" s="15" t="s">
        <v>91</v>
      </c>
    </row>
    <row r="257" spans="1:16" s="6" customFormat="1" ht="24.95" customHeight="1" x14ac:dyDescent="0.25">
      <c r="A257" s="7">
        <v>221</v>
      </c>
      <c r="B257" s="55" t="s">
        <v>185</v>
      </c>
      <c r="C257" s="7">
        <v>1984</v>
      </c>
      <c r="D257" s="7">
        <v>2</v>
      </c>
      <c r="E257" s="10">
        <v>3</v>
      </c>
      <c r="F257" s="11">
        <v>1023.2</v>
      </c>
      <c r="G257" s="47">
        <v>846.2</v>
      </c>
      <c r="H257" s="13">
        <v>59</v>
      </c>
      <c r="I257" s="14">
        <f>прил.2!C250</f>
        <v>301674.05</v>
      </c>
      <c r="J257" s="14">
        <v>0</v>
      </c>
      <c r="K257" s="14">
        <v>0</v>
      </c>
      <c r="L257" s="14">
        <v>0</v>
      </c>
      <c r="M257" s="14">
        <f t="shared" si="33"/>
        <v>301674.05</v>
      </c>
      <c r="N257" s="14">
        <f t="shared" si="26"/>
        <v>356.50443157645941</v>
      </c>
      <c r="O257" s="12" t="s">
        <v>3</v>
      </c>
      <c r="P257" s="15" t="s">
        <v>91</v>
      </c>
    </row>
    <row r="258" spans="1:16" s="6" customFormat="1" ht="24.95" customHeight="1" x14ac:dyDescent="0.25">
      <c r="A258" s="7">
        <v>222</v>
      </c>
      <c r="B258" s="55" t="s">
        <v>178</v>
      </c>
      <c r="C258" s="7">
        <v>1994</v>
      </c>
      <c r="D258" s="7">
        <v>2</v>
      </c>
      <c r="E258" s="10">
        <v>3</v>
      </c>
      <c r="F258" s="11">
        <v>992.5</v>
      </c>
      <c r="G258" s="47">
        <v>987.61</v>
      </c>
      <c r="H258" s="13">
        <v>49</v>
      </c>
      <c r="I258" s="14">
        <f>прил.2!C251</f>
        <v>340061.15</v>
      </c>
      <c r="J258" s="14">
        <v>0</v>
      </c>
      <c r="K258" s="14">
        <v>0</v>
      </c>
      <c r="L258" s="14">
        <v>0</v>
      </c>
      <c r="M258" s="14">
        <f t="shared" si="33"/>
        <v>340061.15</v>
      </c>
      <c r="N258" s="14">
        <f t="shared" si="26"/>
        <v>344.32736606555221</v>
      </c>
      <c r="O258" s="12" t="s">
        <v>3</v>
      </c>
      <c r="P258" s="15" t="s">
        <v>91</v>
      </c>
    </row>
    <row r="259" spans="1:16" s="6" customFormat="1" ht="24.95" customHeight="1" x14ac:dyDescent="0.25">
      <c r="A259" s="7">
        <v>223</v>
      </c>
      <c r="B259" s="55" t="s">
        <v>191</v>
      </c>
      <c r="C259" s="7">
        <v>1986</v>
      </c>
      <c r="D259" s="7">
        <v>2</v>
      </c>
      <c r="E259" s="10">
        <v>3</v>
      </c>
      <c r="F259" s="11">
        <v>849.4</v>
      </c>
      <c r="G259" s="47">
        <v>812.13</v>
      </c>
      <c r="H259" s="13">
        <v>77</v>
      </c>
      <c r="I259" s="14">
        <f>прил.2!C252</f>
        <v>150553.45000000001</v>
      </c>
      <c r="J259" s="14">
        <v>0</v>
      </c>
      <c r="K259" s="14">
        <v>0</v>
      </c>
      <c r="L259" s="14">
        <v>0</v>
      </c>
      <c r="M259" s="14">
        <f t="shared" si="33"/>
        <v>150553.45000000001</v>
      </c>
      <c r="N259" s="14">
        <f t="shared" si="26"/>
        <v>185.38097348946599</v>
      </c>
      <c r="O259" s="12" t="s">
        <v>3</v>
      </c>
      <c r="P259" s="15" t="s">
        <v>91</v>
      </c>
    </row>
    <row r="260" spans="1:16" s="6" customFormat="1" ht="24.95" customHeight="1" x14ac:dyDescent="0.25">
      <c r="A260" s="7">
        <v>224</v>
      </c>
      <c r="B260" s="55" t="s">
        <v>176</v>
      </c>
      <c r="C260" s="7">
        <v>2004</v>
      </c>
      <c r="D260" s="7">
        <v>2</v>
      </c>
      <c r="E260" s="10">
        <v>2</v>
      </c>
      <c r="F260" s="11">
        <v>989.9</v>
      </c>
      <c r="G260" s="47">
        <v>747.1</v>
      </c>
      <c r="H260" s="13">
        <v>57</v>
      </c>
      <c r="I260" s="14">
        <f>прил.2!C253</f>
        <v>325195.84999999998</v>
      </c>
      <c r="J260" s="14">
        <v>0</v>
      </c>
      <c r="K260" s="14">
        <v>0</v>
      </c>
      <c r="L260" s="14">
        <v>0</v>
      </c>
      <c r="M260" s="14">
        <f t="shared" si="33"/>
        <v>325195.84999999998</v>
      </c>
      <c r="N260" s="14">
        <f t="shared" si="26"/>
        <v>435.27753982063979</v>
      </c>
      <c r="O260" s="12" t="s">
        <v>3</v>
      </c>
      <c r="P260" s="15" t="s">
        <v>91</v>
      </c>
    </row>
  </sheetData>
  <autoFilter ref="A16:P260" xr:uid="{AB40B761-FD71-419D-B39E-C1A5F6CA01C2}"/>
  <mergeCells count="23">
    <mergeCell ref="K1:P1"/>
    <mergeCell ref="B2:P2"/>
    <mergeCell ref="B3:P3"/>
    <mergeCell ref="B4:P4"/>
    <mergeCell ref="I13:I14"/>
    <mergeCell ref="A17:P17"/>
    <mergeCell ref="A12:A15"/>
    <mergeCell ref="B12:B15"/>
    <mergeCell ref="C12:C15"/>
    <mergeCell ref="D12:D15"/>
    <mergeCell ref="E12:E15"/>
    <mergeCell ref="F12:F14"/>
    <mergeCell ref="G12:G14"/>
    <mergeCell ref="H12:H14"/>
    <mergeCell ref="B7:P7"/>
    <mergeCell ref="B9:P9"/>
    <mergeCell ref="B8:P8"/>
    <mergeCell ref="B10:P10"/>
    <mergeCell ref="O12:O15"/>
    <mergeCell ref="P12:P15"/>
    <mergeCell ref="N12:N14"/>
    <mergeCell ref="J13:M13"/>
    <mergeCell ref="I12:M12"/>
  </mergeCells>
  <pageMargins left="0.70866141732283472" right="0.70866141732283472" top="0.43307086614173229" bottom="0.59055118110236227" header="0.31496062992125984" footer="0.31496062992125984"/>
  <pageSetup paperSize="9" scale="54" firstPageNumber="2" fitToHeight="0" orientation="landscape" useFirstPageNumber="1" r:id="rId1"/>
  <headerFooter>
    <oddFooter>&amp;C&amp;11&amp;"Calibri,Regular"&amp;P&amp;12&amp;"-,Regular"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53"/>
  <sheetViews>
    <sheetView view="pageBreakPreview" zoomScale="70" zoomScaleNormal="70" zoomScaleSheetLayoutView="70" zoomScalePageLayoutView="70" workbookViewId="0">
      <selection activeCell="G7" sqref="G7"/>
    </sheetView>
  </sheetViews>
  <sheetFormatPr defaultColWidth="9.140625" defaultRowHeight="15" x14ac:dyDescent="0.25"/>
  <cols>
    <col min="1" max="1" width="9.140625" style="57" bestFit="1" customWidth="1"/>
    <col min="2" max="2" width="43.85546875" style="58" bestFit="1" customWidth="1"/>
    <col min="3" max="3" width="20" customWidth="1"/>
    <col min="4" max="4" width="18" style="59" customWidth="1"/>
    <col min="5" max="5" width="14.5703125" style="59" customWidth="1"/>
    <col min="6" max="6" width="14.85546875" style="59" customWidth="1"/>
    <col min="7" max="7" width="20" style="59" customWidth="1"/>
    <col min="8" max="8" width="19.5703125" style="59" customWidth="1"/>
    <col min="9" max="9" width="18.7109375" style="60" customWidth="1"/>
    <col min="10" max="10" width="9.140625" style="57" customWidth="1"/>
    <col min="11" max="11" width="20.5703125" style="59" customWidth="1"/>
    <col min="12" max="12" width="16.42578125" style="59" customWidth="1"/>
    <col min="13" max="13" width="20.7109375" style="59" customWidth="1"/>
    <col min="14" max="14" width="22.7109375" style="59" customWidth="1"/>
    <col min="15" max="15" width="17.28515625" style="59" bestFit="1" customWidth="1"/>
    <col min="16" max="16" width="19.5703125" style="61" customWidth="1"/>
    <col min="17" max="17" width="20.5703125" style="59" customWidth="1"/>
    <col min="18" max="18" width="16.5703125" style="59" customWidth="1"/>
    <col min="19" max="19" width="16.5703125" style="61" customWidth="1"/>
    <col min="20" max="20" width="17.7109375" style="59" customWidth="1"/>
    <col min="21" max="21" width="9.140625" bestFit="1" customWidth="1"/>
  </cols>
  <sheetData>
    <row r="1" spans="1:20" s="6" customFormat="1" ht="26.25" x14ac:dyDescent="0.4">
      <c r="A1" s="19"/>
      <c r="B1" s="62"/>
      <c r="C1" s="20"/>
      <c r="D1" s="21"/>
      <c r="E1" s="21"/>
      <c r="F1" s="21"/>
      <c r="G1" s="21"/>
      <c r="H1" s="21"/>
      <c r="I1" s="21"/>
      <c r="J1" s="39"/>
      <c r="K1" s="21"/>
      <c r="L1" s="21"/>
      <c r="M1" s="21"/>
      <c r="N1" s="21"/>
      <c r="O1" s="21"/>
      <c r="P1" s="63"/>
      <c r="Q1" s="63"/>
      <c r="R1" s="63"/>
      <c r="S1" s="63"/>
      <c r="T1" s="63"/>
    </row>
    <row r="2" spans="1:20" s="6" customFormat="1" ht="26.25" x14ac:dyDescent="0.25">
      <c r="A2" s="180" t="s">
        <v>278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1:20" s="6" customFormat="1" ht="26.25" x14ac:dyDescent="0.25">
      <c r="A3" s="185" t="s">
        <v>303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</row>
    <row r="4" spans="1:20" s="6" customFormat="1" ht="52.5" x14ac:dyDescent="0.4">
      <c r="A4" s="64"/>
      <c r="B4" s="65"/>
      <c r="C4" s="66"/>
      <c r="D4" s="67"/>
      <c r="E4" s="67"/>
      <c r="F4" s="67"/>
      <c r="G4" s="67"/>
      <c r="H4" s="67"/>
      <c r="I4" s="67"/>
      <c r="J4" s="68"/>
      <c r="K4" s="67"/>
      <c r="L4" s="67"/>
      <c r="M4" s="67"/>
      <c r="N4" s="67"/>
      <c r="O4" s="67"/>
      <c r="P4" s="67"/>
      <c r="Q4" s="67"/>
      <c r="R4" s="67"/>
      <c r="S4" s="67"/>
      <c r="T4" s="69" t="s">
        <v>279</v>
      </c>
    </row>
    <row r="5" spans="1:20" s="70" customFormat="1" ht="19.5" customHeight="1" x14ac:dyDescent="0.25">
      <c r="A5" s="197" t="s">
        <v>19</v>
      </c>
      <c r="B5" s="150" t="s">
        <v>20</v>
      </c>
      <c r="C5" s="150" t="s">
        <v>280</v>
      </c>
      <c r="D5" s="150" t="s">
        <v>281</v>
      </c>
      <c r="E5" s="186"/>
      <c r="F5" s="187"/>
      <c r="G5" s="188"/>
      <c r="H5" s="189"/>
      <c r="I5" s="190"/>
      <c r="J5" s="191"/>
      <c r="K5" s="192"/>
      <c r="L5" s="193"/>
      <c r="M5" s="194"/>
      <c r="N5" s="195"/>
      <c r="O5" s="196"/>
      <c r="P5" s="150" t="s">
        <v>282</v>
      </c>
      <c r="Q5" s="181"/>
      <c r="R5" s="182"/>
      <c r="S5" s="183"/>
      <c r="T5" s="184"/>
    </row>
    <row r="6" spans="1:20" s="73" customFormat="1" ht="15.75" customHeight="1" x14ac:dyDescent="0.2">
      <c r="A6" s="198"/>
      <c r="B6" s="201"/>
      <c r="C6" s="204"/>
      <c r="D6" s="154" t="s">
        <v>283</v>
      </c>
      <c r="E6" s="155"/>
      <c r="F6" s="156"/>
      <c r="G6" s="157"/>
      <c r="H6" s="158"/>
      <c r="I6" s="159"/>
      <c r="J6" s="150" t="s">
        <v>284</v>
      </c>
      <c r="K6" s="206"/>
      <c r="L6" s="150" t="s">
        <v>285</v>
      </c>
      <c r="M6" s="150" t="s">
        <v>286</v>
      </c>
      <c r="N6" s="150" t="s">
        <v>287</v>
      </c>
      <c r="O6" s="150" t="s">
        <v>288</v>
      </c>
      <c r="P6" s="150" t="s">
        <v>289</v>
      </c>
      <c r="Q6" s="148" t="s">
        <v>290</v>
      </c>
      <c r="R6" s="150" t="s">
        <v>291</v>
      </c>
      <c r="S6" s="150" t="s">
        <v>292</v>
      </c>
      <c r="T6" s="150" t="s">
        <v>293</v>
      </c>
    </row>
    <row r="7" spans="1:20" s="73" customFormat="1" ht="187.7" customHeight="1" x14ac:dyDescent="0.2">
      <c r="A7" s="199"/>
      <c r="B7" s="202"/>
      <c r="C7" s="205"/>
      <c r="D7" s="75" t="s">
        <v>294</v>
      </c>
      <c r="E7" s="75" t="s">
        <v>295</v>
      </c>
      <c r="F7" s="75" t="s">
        <v>296</v>
      </c>
      <c r="G7" s="75" t="s">
        <v>297</v>
      </c>
      <c r="H7" s="75" t="s">
        <v>298</v>
      </c>
      <c r="I7" s="75" t="s">
        <v>299</v>
      </c>
      <c r="J7" s="207"/>
      <c r="K7" s="208"/>
      <c r="L7" s="209"/>
      <c r="M7" s="210"/>
      <c r="N7" s="211"/>
      <c r="O7" s="212"/>
      <c r="P7" s="179"/>
      <c r="Q7" s="149"/>
      <c r="R7" s="151"/>
      <c r="S7" s="152"/>
      <c r="T7" s="153"/>
    </row>
    <row r="8" spans="1:20" s="73" customFormat="1" ht="12.75" x14ac:dyDescent="0.2">
      <c r="A8" s="200"/>
      <c r="B8" s="203"/>
      <c r="C8" s="71" t="s">
        <v>45</v>
      </c>
      <c r="D8" s="74" t="s">
        <v>45</v>
      </c>
      <c r="E8" s="74" t="s">
        <v>45</v>
      </c>
      <c r="F8" s="74" t="s">
        <v>45</v>
      </c>
      <c r="G8" s="74" t="s">
        <v>45</v>
      </c>
      <c r="H8" s="74" t="s">
        <v>45</v>
      </c>
      <c r="I8" s="74" t="s">
        <v>45</v>
      </c>
      <c r="J8" s="76" t="s">
        <v>300</v>
      </c>
      <c r="K8" s="74" t="s">
        <v>45</v>
      </c>
      <c r="L8" s="74" t="s">
        <v>45</v>
      </c>
      <c r="M8" s="74" t="s">
        <v>45</v>
      </c>
      <c r="N8" s="74" t="s">
        <v>45</v>
      </c>
      <c r="O8" s="74" t="s">
        <v>45</v>
      </c>
      <c r="P8" s="77" t="s">
        <v>45</v>
      </c>
      <c r="Q8" s="77" t="s">
        <v>45</v>
      </c>
      <c r="R8" s="77" t="s">
        <v>45</v>
      </c>
      <c r="S8" s="77" t="s">
        <v>45</v>
      </c>
      <c r="T8" s="77" t="s">
        <v>45</v>
      </c>
    </row>
    <row r="9" spans="1:20" s="78" customFormat="1" ht="12.75" x14ac:dyDescent="0.2">
      <c r="A9" s="79">
        <v>1</v>
      </c>
      <c r="B9" s="79">
        <v>2</v>
      </c>
      <c r="C9" s="79">
        <v>3</v>
      </c>
      <c r="D9" s="79">
        <v>4</v>
      </c>
      <c r="E9" s="79">
        <v>5</v>
      </c>
      <c r="F9" s="79">
        <v>6</v>
      </c>
      <c r="G9" s="79">
        <v>7</v>
      </c>
      <c r="H9" s="79">
        <v>8</v>
      </c>
      <c r="I9" s="79">
        <v>9</v>
      </c>
      <c r="J9" s="79">
        <v>10</v>
      </c>
      <c r="K9" s="79">
        <v>11</v>
      </c>
      <c r="L9" s="79">
        <v>12</v>
      </c>
      <c r="M9" s="79">
        <v>13</v>
      </c>
      <c r="N9" s="79">
        <v>14</v>
      </c>
      <c r="O9" s="79">
        <v>15</v>
      </c>
      <c r="P9" s="79">
        <v>16</v>
      </c>
      <c r="Q9" s="79">
        <v>17</v>
      </c>
      <c r="R9" s="79">
        <v>18</v>
      </c>
      <c r="S9" s="79">
        <v>19</v>
      </c>
      <c r="T9" s="79">
        <v>20</v>
      </c>
    </row>
    <row r="10" spans="1:20" s="80" customFormat="1" ht="24.95" customHeight="1" x14ac:dyDescent="0.2">
      <c r="A10" s="106" t="s">
        <v>301</v>
      </c>
      <c r="B10" s="160"/>
      <c r="C10" s="161"/>
      <c r="D10" s="162"/>
      <c r="E10" s="163"/>
      <c r="F10" s="164"/>
      <c r="G10" s="165"/>
      <c r="H10" s="166"/>
      <c r="I10" s="167"/>
      <c r="J10" s="168"/>
      <c r="K10" s="169"/>
      <c r="L10" s="170"/>
      <c r="M10" s="171"/>
      <c r="N10" s="172"/>
      <c r="O10" s="173"/>
      <c r="P10" s="174"/>
      <c r="Q10" s="175"/>
      <c r="R10" s="176"/>
      <c r="S10" s="177"/>
      <c r="T10" s="178"/>
    </row>
    <row r="11" spans="1:20" s="80" customFormat="1" ht="24.95" customHeight="1" x14ac:dyDescent="0.2">
      <c r="A11" s="44" t="s">
        <v>58</v>
      </c>
      <c r="B11" s="27"/>
      <c r="C11" s="81">
        <f t="shared" ref="C11:T11" si="0">C12+C20+C25+C40+C42+C45+C53+C56+C60+C65+C67+C86+C91+C218+C222+C225+C228+C246</f>
        <v>2699104664.5699983</v>
      </c>
      <c r="D11" s="81">
        <f t="shared" si="0"/>
        <v>343375749.00999999</v>
      </c>
      <c r="E11" s="81">
        <f t="shared" si="0"/>
        <v>48613578.579999998</v>
      </c>
      <c r="F11" s="81">
        <f t="shared" si="0"/>
        <v>90218897.390000001</v>
      </c>
      <c r="G11" s="81">
        <f t="shared" si="0"/>
        <v>125241363.71000001</v>
      </c>
      <c r="H11" s="81">
        <f t="shared" si="0"/>
        <v>246702940.72</v>
      </c>
      <c r="I11" s="81">
        <f t="shared" si="0"/>
        <v>14485190.939999998</v>
      </c>
      <c r="J11" s="82">
        <f t="shared" si="0"/>
        <v>77</v>
      </c>
      <c r="K11" s="81">
        <f t="shared" si="0"/>
        <v>245751837.20000002</v>
      </c>
      <c r="L11" s="81">
        <f t="shared" si="0"/>
        <v>725262212.97000015</v>
      </c>
      <c r="M11" s="81">
        <f t="shared" si="0"/>
        <v>20523409.470000003</v>
      </c>
      <c r="N11" s="81">
        <f t="shared" si="0"/>
        <v>692291654.27999997</v>
      </c>
      <c r="O11" s="81">
        <f t="shared" si="0"/>
        <v>28060918.619999997</v>
      </c>
      <c r="P11" s="81">
        <f t="shared" si="0"/>
        <v>0</v>
      </c>
      <c r="Q11" s="81">
        <f t="shared" si="0"/>
        <v>66561834.56000001</v>
      </c>
      <c r="R11" s="81">
        <f t="shared" si="0"/>
        <v>52015077.119999982</v>
      </c>
      <c r="S11" s="81">
        <f t="shared" si="0"/>
        <v>0</v>
      </c>
      <c r="T11" s="81">
        <f t="shared" si="0"/>
        <v>0</v>
      </c>
    </row>
    <row r="12" spans="1:20" s="73" customFormat="1" ht="24.95" customHeight="1" x14ac:dyDescent="0.2">
      <c r="A12" s="26" t="s">
        <v>78</v>
      </c>
      <c r="B12" s="27"/>
      <c r="C12" s="81">
        <f t="shared" ref="C12:T12" si="1">SUM(C13:C19)</f>
        <v>85943024.25999999</v>
      </c>
      <c r="D12" s="29">
        <f t="shared" si="1"/>
        <v>9576648.8300000001</v>
      </c>
      <c r="E12" s="29">
        <f t="shared" si="1"/>
        <v>1105727.3400000001</v>
      </c>
      <c r="F12" s="29">
        <f t="shared" si="1"/>
        <v>2432600.14</v>
      </c>
      <c r="G12" s="29">
        <f t="shared" si="1"/>
        <v>2637159.7000000002</v>
      </c>
      <c r="H12" s="29">
        <f t="shared" si="1"/>
        <v>4881786.1900000004</v>
      </c>
      <c r="I12" s="29">
        <f t="shared" si="1"/>
        <v>0</v>
      </c>
      <c r="J12" s="28">
        <f t="shared" si="1"/>
        <v>0</v>
      </c>
      <c r="K12" s="29">
        <f t="shared" si="1"/>
        <v>0</v>
      </c>
      <c r="L12" s="29">
        <f t="shared" si="1"/>
        <v>16141091.82</v>
      </c>
      <c r="M12" s="29">
        <f t="shared" si="1"/>
        <v>1269824.25</v>
      </c>
      <c r="N12" s="29">
        <f t="shared" si="1"/>
        <v>41080233.909999996</v>
      </c>
      <c r="O12" s="29">
        <f t="shared" si="1"/>
        <v>2656588.81</v>
      </c>
      <c r="P12" s="29">
        <f t="shared" si="1"/>
        <v>0</v>
      </c>
      <c r="Q12" s="29">
        <f t="shared" si="1"/>
        <v>2608411.25</v>
      </c>
      <c r="R12" s="29">
        <f t="shared" si="1"/>
        <v>1552952.0199999998</v>
      </c>
      <c r="S12" s="29">
        <f t="shared" si="1"/>
        <v>0</v>
      </c>
      <c r="T12" s="29">
        <f t="shared" si="1"/>
        <v>0</v>
      </c>
    </row>
    <row r="13" spans="1:20" ht="24.95" customHeight="1" x14ac:dyDescent="0.25">
      <c r="A13" s="7">
        <v>1</v>
      </c>
      <c r="B13" s="9" t="s">
        <v>88</v>
      </c>
      <c r="C13" s="12">
        <f t="shared" ref="C13:C19" si="2">D13+E13+F13+G13+H13+I13+K13+L13+M13+N13+O13+P13+Q13+R13</f>
        <v>9081399.8300000001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72">
        <v>0</v>
      </c>
      <c r="K13" s="47">
        <v>0</v>
      </c>
      <c r="L13" s="47">
        <v>0</v>
      </c>
      <c r="M13" s="47">
        <v>0</v>
      </c>
      <c r="N13" s="47">
        <v>8232367.8600000003</v>
      </c>
      <c r="O13" s="47">
        <v>492366.61</v>
      </c>
      <c r="P13" s="47">
        <v>0</v>
      </c>
      <c r="Q13" s="47">
        <v>0</v>
      </c>
      <c r="R13" s="47">
        <v>356665.36</v>
      </c>
      <c r="S13" s="14">
        <v>0</v>
      </c>
      <c r="T13" s="14">
        <v>0</v>
      </c>
    </row>
    <row r="14" spans="1:20" ht="24.95" customHeight="1" x14ac:dyDescent="0.25">
      <c r="A14" s="7">
        <v>2</v>
      </c>
      <c r="B14" s="9" t="s">
        <v>92</v>
      </c>
      <c r="C14" s="12">
        <f t="shared" si="2"/>
        <v>931028.26</v>
      </c>
      <c r="D14" s="47">
        <v>769530.59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72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148415.65</v>
      </c>
      <c r="R14" s="47">
        <v>13082.02</v>
      </c>
      <c r="S14" s="14">
        <v>0</v>
      </c>
      <c r="T14" s="14">
        <v>0</v>
      </c>
    </row>
    <row r="15" spans="1:20" ht="24.95" customHeight="1" x14ac:dyDescent="0.25">
      <c r="A15" s="7">
        <v>3</v>
      </c>
      <c r="B15" s="9" t="s">
        <v>97</v>
      </c>
      <c r="C15" s="12">
        <f t="shared" si="2"/>
        <v>44671041.720000006</v>
      </c>
      <c r="D15" s="47">
        <v>8807118.2400000002</v>
      </c>
      <c r="E15" s="47">
        <v>1105727.3400000001</v>
      </c>
      <c r="F15" s="47">
        <v>2432600.14</v>
      </c>
      <c r="G15" s="47">
        <v>2637159.7000000002</v>
      </c>
      <c r="H15" s="47">
        <v>4881786.1900000004</v>
      </c>
      <c r="I15" s="47">
        <v>0</v>
      </c>
      <c r="J15" s="72">
        <v>0</v>
      </c>
      <c r="K15" s="47">
        <v>0</v>
      </c>
      <c r="L15" s="47">
        <v>9237813.8100000005</v>
      </c>
      <c r="M15" s="47">
        <v>1269824.25</v>
      </c>
      <c r="N15" s="47">
        <v>10365845.6</v>
      </c>
      <c r="O15" s="47">
        <v>2164222.2000000002</v>
      </c>
      <c r="P15" s="47">
        <v>0</v>
      </c>
      <c r="Q15" s="47">
        <v>953220</v>
      </c>
      <c r="R15" s="47">
        <v>815724.25</v>
      </c>
      <c r="S15" s="14">
        <v>0</v>
      </c>
      <c r="T15" s="14">
        <v>0</v>
      </c>
    </row>
    <row r="16" spans="1:20" ht="24.95" customHeight="1" x14ac:dyDescent="0.25">
      <c r="A16" s="7">
        <v>4</v>
      </c>
      <c r="B16" s="9" t="s">
        <v>103</v>
      </c>
      <c r="C16" s="12">
        <f t="shared" si="2"/>
        <v>22697303.629999999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72">
        <v>0</v>
      </c>
      <c r="K16" s="47">
        <v>0</v>
      </c>
      <c r="L16" s="47">
        <v>0</v>
      </c>
      <c r="M16" s="47">
        <v>0</v>
      </c>
      <c r="N16" s="47">
        <v>22482020.449999999</v>
      </c>
      <c r="O16" s="47">
        <v>0</v>
      </c>
      <c r="P16" s="47">
        <v>0</v>
      </c>
      <c r="Q16" s="47">
        <v>0</v>
      </c>
      <c r="R16" s="47">
        <v>215283.18</v>
      </c>
      <c r="S16" s="14">
        <v>0</v>
      </c>
      <c r="T16" s="14">
        <v>0</v>
      </c>
    </row>
    <row r="17" spans="1:20" ht="24.95" customHeight="1" x14ac:dyDescent="0.25">
      <c r="A17" s="7">
        <v>5</v>
      </c>
      <c r="B17" s="49" t="s">
        <v>108</v>
      </c>
      <c r="C17" s="12">
        <f t="shared" si="2"/>
        <v>1139603.3500000001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72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1139603.3500000001</v>
      </c>
      <c r="R17" s="47">
        <v>0</v>
      </c>
      <c r="S17" s="14">
        <v>0</v>
      </c>
      <c r="T17" s="14">
        <v>0</v>
      </c>
    </row>
    <row r="18" spans="1:20" ht="24.95" customHeight="1" x14ac:dyDescent="0.25">
      <c r="A18" s="7">
        <v>6</v>
      </c>
      <c r="B18" s="49" t="s">
        <v>111</v>
      </c>
      <c r="C18" s="12">
        <f t="shared" si="2"/>
        <v>248302.25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72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248302.25</v>
      </c>
      <c r="R18" s="47">
        <v>0</v>
      </c>
      <c r="S18" s="14">
        <v>0</v>
      </c>
      <c r="T18" s="14">
        <v>0</v>
      </c>
    </row>
    <row r="19" spans="1:20" s="83" customFormat="1" ht="24.95" customHeight="1" x14ac:dyDescent="0.25">
      <c r="A19" s="7">
        <v>7</v>
      </c>
      <c r="B19" s="9" t="s">
        <v>115</v>
      </c>
      <c r="C19" s="12">
        <f t="shared" si="2"/>
        <v>7174345.2199999997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72">
        <v>0</v>
      </c>
      <c r="K19" s="47">
        <v>0</v>
      </c>
      <c r="L19" s="47">
        <v>6903278.0099999998</v>
      </c>
      <c r="M19" s="47">
        <v>0</v>
      </c>
      <c r="N19" s="47">
        <v>0</v>
      </c>
      <c r="O19" s="47">
        <v>0</v>
      </c>
      <c r="P19" s="47">
        <v>0</v>
      </c>
      <c r="Q19" s="47">
        <v>118870</v>
      </c>
      <c r="R19" s="47">
        <v>152197.21</v>
      </c>
      <c r="S19" s="14">
        <v>0</v>
      </c>
      <c r="T19" s="14">
        <v>0</v>
      </c>
    </row>
    <row r="20" spans="1:20" ht="24.95" customHeight="1" x14ac:dyDescent="0.25">
      <c r="A20" s="26" t="s">
        <v>117</v>
      </c>
      <c r="B20" s="50"/>
      <c r="C20" s="81">
        <f t="shared" ref="C20:T20" si="3">SUM(C21:C24)</f>
        <v>50605270.350000001</v>
      </c>
      <c r="D20" s="51">
        <f t="shared" si="3"/>
        <v>0</v>
      </c>
      <c r="E20" s="51">
        <f t="shared" si="3"/>
        <v>0</v>
      </c>
      <c r="F20" s="51">
        <f t="shared" si="3"/>
        <v>0</v>
      </c>
      <c r="G20" s="51">
        <f t="shared" si="3"/>
        <v>0</v>
      </c>
      <c r="H20" s="51">
        <f t="shared" si="3"/>
        <v>0</v>
      </c>
      <c r="I20" s="51">
        <f t="shared" si="3"/>
        <v>0</v>
      </c>
      <c r="J20" s="84">
        <f t="shared" si="3"/>
        <v>0</v>
      </c>
      <c r="K20" s="51">
        <f t="shared" si="3"/>
        <v>0</v>
      </c>
      <c r="L20" s="51">
        <f t="shared" si="3"/>
        <v>49518135.649999999</v>
      </c>
      <c r="M20" s="51">
        <f t="shared" si="3"/>
        <v>0</v>
      </c>
      <c r="N20" s="51">
        <f t="shared" si="3"/>
        <v>0</v>
      </c>
      <c r="O20" s="51">
        <f t="shared" si="3"/>
        <v>0</v>
      </c>
      <c r="P20" s="51">
        <f t="shared" si="3"/>
        <v>0</v>
      </c>
      <c r="Q20" s="51">
        <f t="shared" si="3"/>
        <v>0</v>
      </c>
      <c r="R20" s="51">
        <f t="shared" si="3"/>
        <v>1087134.7000000002</v>
      </c>
      <c r="S20" s="51">
        <f t="shared" si="3"/>
        <v>0</v>
      </c>
      <c r="T20" s="51">
        <f t="shared" si="3"/>
        <v>0</v>
      </c>
    </row>
    <row r="21" spans="1:20" ht="24.95" customHeight="1" x14ac:dyDescent="0.25">
      <c r="A21" s="7">
        <v>8</v>
      </c>
      <c r="B21" s="9" t="s">
        <v>120</v>
      </c>
      <c r="C21" s="12">
        <f>D21+E21+F21+G21+H21+I21+K21+L21+M21+N21+O21+P21+Q21+R21</f>
        <v>4340797.95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72">
        <v>0</v>
      </c>
      <c r="K21" s="47">
        <v>0</v>
      </c>
      <c r="L21" s="47">
        <v>4203158.91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137639.04000000001</v>
      </c>
      <c r="S21" s="14">
        <v>0</v>
      </c>
      <c r="T21" s="14">
        <v>0</v>
      </c>
    </row>
    <row r="22" spans="1:20" ht="24.95" customHeight="1" x14ac:dyDescent="0.25">
      <c r="A22" s="7">
        <v>9</v>
      </c>
      <c r="B22" s="9" t="s">
        <v>121</v>
      </c>
      <c r="C22" s="12">
        <f>D22+E22+F22+G22+H22+I22+K22+L22+M22+N22+O22+P22+Q22+R22</f>
        <v>16793796.25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72">
        <v>0</v>
      </c>
      <c r="K22" s="47">
        <v>0</v>
      </c>
      <c r="L22" s="47">
        <v>16416675.859999999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377120.39</v>
      </c>
      <c r="S22" s="14">
        <v>0</v>
      </c>
      <c r="T22" s="14">
        <v>0</v>
      </c>
    </row>
    <row r="23" spans="1:20" ht="24.95" customHeight="1" x14ac:dyDescent="0.25">
      <c r="A23" s="7">
        <v>10</v>
      </c>
      <c r="B23" s="9" t="s">
        <v>123</v>
      </c>
      <c r="C23" s="12">
        <f>D23+E23+F23+G23+H23+I23+K23+L23+M23+N23+O23+P23+Q23+R23</f>
        <v>12743390.939999999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72">
        <v>0</v>
      </c>
      <c r="K23" s="47">
        <v>0</v>
      </c>
      <c r="L23" s="47">
        <v>12481625.02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261765.92</v>
      </c>
      <c r="S23" s="14">
        <v>0</v>
      </c>
      <c r="T23" s="14">
        <v>0</v>
      </c>
    </row>
    <row r="24" spans="1:20" ht="24.95" customHeight="1" x14ac:dyDescent="0.25">
      <c r="A24" s="7">
        <v>11</v>
      </c>
      <c r="B24" s="49" t="s">
        <v>40</v>
      </c>
      <c r="C24" s="12">
        <f>D24+E24+F24+G24+H24+I24+K24+L24+M24+N24+O24+P24+Q24+R24</f>
        <v>16727285.209999999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72">
        <v>0</v>
      </c>
      <c r="K24" s="47">
        <v>0</v>
      </c>
      <c r="L24" s="47">
        <v>16416675.859999999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310609.34999999998</v>
      </c>
      <c r="S24" s="14">
        <v>0</v>
      </c>
      <c r="T24" s="14">
        <v>0</v>
      </c>
    </row>
    <row r="25" spans="1:20" s="83" customFormat="1" ht="24.95" customHeight="1" x14ac:dyDescent="0.25">
      <c r="A25" s="26" t="s">
        <v>61</v>
      </c>
      <c r="B25" s="50"/>
      <c r="C25" s="81">
        <f t="shared" ref="C25:T25" si="4">SUM(C26:C39)</f>
        <v>37406707.43</v>
      </c>
      <c r="D25" s="51">
        <f t="shared" si="4"/>
        <v>1764945.52</v>
      </c>
      <c r="E25" s="51">
        <f t="shared" si="4"/>
        <v>341780.27999999997</v>
      </c>
      <c r="F25" s="51">
        <f t="shared" si="4"/>
        <v>0</v>
      </c>
      <c r="G25" s="51">
        <f t="shared" si="4"/>
        <v>1099500.7000000002</v>
      </c>
      <c r="H25" s="51">
        <f t="shared" si="4"/>
        <v>957505.9</v>
      </c>
      <c r="I25" s="51">
        <f t="shared" si="4"/>
        <v>4986602.6499999994</v>
      </c>
      <c r="J25" s="84">
        <f t="shared" si="4"/>
        <v>0</v>
      </c>
      <c r="K25" s="51">
        <f t="shared" si="4"/>
        <v>0</v>
      </c>
      <c r="L25" s="51">
        <f t="shared" si="4"/>
        <v>14624988.669999998</v>
      </c>
      <c r="M25" s="51">
        <f t="shared" si="4"/>
        <v>0</v>
      </c>
      <c r="N25" s="51">
        <f t="shared" si="4"/>
        <v>9874734</v>
      </c>
      <c r="O25" s="51">
        <f t="shared" si="4"/>
        <v>813069.29</v>
      </c>
      <c r="P25" s="51">
        <f t="shared" si="4"/>
        <v>0</v>
      </c>
      <c r="Q25" s="51">
        <f t="shared" si="4"/>
        <v>1840681.35</v>
      </c>
      <c r="R25" s="51">
        <f t="shared" si="4"/>
        <v>1102899.07</v>
      </c>
      <c r="S25" s="51">
        <f t="shared" si="4"/>
        <v>0</v>
      </c>
      <c r="T25" s="51">
        <f t="shared" si="4"/>
        <v>0</v>
      </c>
    </row>
    <row r="26" spans="1:20" ht="24.95" customHeight="1" x14ac:dyDescent="0.25">
      <c r="A26" s="7">
        <v>12</v>
      </c>
      <c r="B26" s="9" t="s">
        <v>80</v>
      </c>
      <c r="C26" s="12">
        <f t="shared" ref="C26:C39" si="5">D26+E26+F26+G26+H26+I26+K26+L26+M26+N26+O26+P26+Q26+R26</f>
        <v>150000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72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150000</v>
      </c>
      <c r="R26" s="47">
        <v>0</v>
      </c>
      <c r="S26" s="14">
        <v>0</v>
      </c>
      <c r="T26" s="14">
        <v>0</v>
      </c>
    </row>
    <row r="27" spans="1:20" ht="24.95" customHeight="1" x14ac:dyDescent="0.25">
      <c r="A27" s="7">
        <v>13</v>
      </c>
      <c r="B27" s="9" t="s">
        <v>83</v>
      </c>
      <c r="C27" s="12">
        <f t="shared" si="5"/>
        <v>150000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72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150000</v>
      </c>
      <c r="R27" s="47">
        <v>0</v>
      </c>
      <c r="S27" s="14">
        <v>0</v>
      </c>
      <c r="T27" s="14">
        <v>0</v>
      </c>
    </row>
    <row r="28" spans="1:20" ht="24.95" customHeight="1" x14ac:dyDescent="0.25">
      <c r="A28" s="7">
        <v>14</v>
      </c>
      <c r="B28" s="9" t="s">
        <v>132</v>
      </c>
      <c r="C28" s="12">
        <f t="shared" si="5"/>
        <v>1363934.68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1342582.68</v>
      </c>
      <c r="J28" s="72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21352</v>
      </c>
      <c r="S28" s="14">
        <v>0</v>
      </c>
      <c r="T28" s="14">
        <v>0</v>
      </c>
    </row>
    <row r="29" spans="1:20" ht="24.95" customHeight="1" x14ac:dyDescent="0.25">
      <c r="A29" s="7">
        <v>15</v>
      </c>
      <c r="B29" s="9" t="s">
        <v>134</v>
      </c>
      <c r="C29" s="12">
        <f t="shared" si="5"/>
        <v>2538635.02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2493939.2999999998</v>
      </c>
      <c r="J29" s="72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44695.72</v>
      </c>
      <c r="S29" s="14">
        <v>0</v>
      </c>
      <c r="T29" s="14">
        <v>0</v>
      </c>
    </row>
    <row r="30" spans="1:20" ht="24.95" customHeight="1" x14ac:dyDescent="0.25">
      <c r="A30" s="7">
        <v>16</v>
      </c>
      <c r="B30" s="9" t="s">
        <v>95</v>
      </c>
      <c r="C30" s="12">
        <f t="shared" si="5"/>
        <v>100000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72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100000</v>
      </c>
      <c r="R30" s="47">
        <v>0</v>
      </c>
      <c r="S30" s="14">
        <v>0</v>
      </c>
      <c r="T30" s="14">
        <v>0</v>
      </c>
    </row>
    <row r="31" spans="1:20" ht="24.95" customHeight="1" x14ac:dyDescent="0.25">
      <c r="A31" s="7">
        <v>17</v>
      </c>
      <c r="B31" s="9" t="s">
        <v>139</v>
      </c>
      <c r="C31" s="12">
        <f t="shared" si="5"/>
        <v>1157095.25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1150080.67</v>
      </c>
      <c r="J31" s="72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7014.58</v>
      </c>
      <c r="S31" s="14">
        <v>0</v>
      </c>
      <c r="T31" s="14">
        <v>0</v>
      </c>
    </row>
    <row r="32" spans="1:20" ht="24.95" customHeight="1" x14ac:dyDescent="0.25">
      <c r="A32" s="7">
        <v>18</v>
      </c>
      <c r="B32" s="9" t="s">
        <v>142</v>
      </c>
      <c r="C32" s="12">
        <f t="shared" si="5"/>
        <v>12710335.319999998</v>
      </c>
      <c r="D32" s="47">
        <v>1764945.52</v>
      </c>
      <c r="E32" s="47">
        <v>229628.11</v>
      </c>
      <c r="F32" s="47">
        <v>0</v>
      </c>
      <c r="G32" s="47">
        <v>738709.3</v>
      </c>
      <c r="H32" s="47">
        <v>957505.9</v>
      </c>
      <c r="I32" s="47">
        <v>0</v>
      </c>
      <c r="J32" s="72">
        <v>0</v>
      </c>
      <c r="K32" s="47">
        <v>0</v>
      </c>
      <c r="L32" s="47">
        <v>3974911.63</v>
      </c>
      <c r="M32" s="47">
        <v>0</v>
      </c>
      <c r="N32" s="47">
        <v>3555101.44</v>
      </c>
      <c r="O32" s="47">
        <v>813069.29</v>
      </c>
      <c r="P32" s="47">
        <v>0</v>
      </c>
      <c r="Q32" s="47">
        <v>232139</v>
      </c>
      <c r="R32" s="47">
        <v>444325.13</v>
      </c>
      <c r="S32" s="14">
        <v>0</v>
      </c>
      <c r="T32" s="14">
        <v>0</v>
      </c>
    </row>
    <row r="33" spans="1:20" ht="24.95" customHeight="1" x14ac:dyDescent="0.25">
      <c r="A33" s="7">
        <v>19</v>
      </c>
      <c r="B33" s="9" t="s">
        <v>145</v>
      </c>
      <c r="C33" s="12">
        <f t="shared" si="5"/>
        <v>5609066.1699999999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72">
        <v>0</v>
      </c>
      <c r="K33" s="47">
        <v>0</v>
      </c>
      <c r="L33" s="47">
        <v>5006945.25</v>
      </c>
      <c r="M33" s="47">
        <v>0</v>
      </c>
      <c r="N33" s="47">
        <v>0</v>
      </c>
      <c r="O33" s="47">
        <v>0</v>
      </c>
      <c r="P33" s="47">
        <v>0</v>
      </c>
      <c r="Q33" s="47">
        <v>212380</v>
      </c>
      <c r="R33" s="47">
        <v>389740.92</v>
      </c>
      <c r="S33" s="14">
        <v>0</v>
      </c>
      <c r="T33" s="14">
        <v>0</v>
      </c>
    </row>
    <row r="34" spans="1:20" ht="24.95" customHeight="1" x14ac:dyDescent="0.25">
      <c r="A34" s="7">
        <v>20</v>
      </c>
      <c r="B34" s="9" t="s">
        <v>151</v>
      </c>
      <c r="C34" s="12">
        <f t="shared" si="5"/>
        <v>3529558.7800000003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72">
        <v>0</v>
      </c>
      <c r="K34" s="47">
        <v>0</v>
      </c>
      <c r="L34" s="47">
        <v>3267643.83</v>
      </c>
      <c r="M34" s="47">
        <v>0</v>
      </c>
      <c r="N34" s="47">
        <v>0</v>
      </c>
      <c r="O34" s="47">
        <v>0</v>
      </c>
      <c r="P34" s="47">
        <v>0</v>
      </c>
      <c r="Q34" s="47">
        <v>206365</v>
      </c>
      <c r="R34" s="47">
        <v>55549.95</v>
      </c>
      <c r="S34" s="14">
        <v>0</v>
      </c>
      <c r="T34" s="14">
        <v>0</v>
      </c>
    </row>
    <row r="35" spans="1:20" ht="24.95" customHeight="1" x14ac:dyDescent="0.25">
      <c r="A35" s="7">
        <v>21</v>
      </c>
      <c r="B35" s="9" t="s">
        <v>101</v>
      </c>
      <c r="C35" s="12">
        <f t="shared" si="5"/>
        <v>114156.35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72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114156.35</v>
      </c>
      <c r="R35" s="47">
        <v>0</v>
      </c>
      <c r="S35" s="14">
        <v>0</v>
      </c>
      <c r="T35" s="14">
        <v>0</v>
      </c>
    </row>
    <row r="36" spans="1:20" ht="24.95" customHeight="1" x14ac:dyDescent="0.25">
      <c r="A36" s="7">
        <v>22</v>
      </c>
      <c r="B36" s="9" t="s">
        <v>110</v>
      </c>
      <c r="C36" s="12">
        <f t="shared" si="5"/>
        <v>329040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72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329040</v>
      </c>
      <c r="R36" s="47">
        <v>0</v>
      </c>
      <c r="S36" s="14">
        <v>0</v>
      </c>
      <c r="T36" s="14">
        <v>0</v>
      </c>
    </row>
    <row r="37" spans="1:20" ht="24.95" customHeight="1" x14ac:dyDescent="0.25">
      <c r="A37" s="7">
        <v>23</v>
      </c>
      <c r="B37" s="9" t="s">
        <v>158</v>
      </c>
      <c r="C37" s="12">
        <f t="shared" si="5"/>
        <v>2610056.2599999998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72">
        <v>0</v>
      </c>
      <c r="K37" s="47">
        <v>0</v>
      </c>
      <c r="L37" s="47">
        <v>2375487.96</v>
      </c>
      <c r="M37" s="47">
        <v>0</v>
      </c>
      <c r="N37" s="47">
        <v>0</v>
      </c>
      <c r="O37" s="47">
        <v>0</v>
      </c>
      <c r="P37" s="47">
        <v>0</v>
      </c>
      <c r="Q37" s="47">
        <v>194185</v>
      </c>
      <c r="R37" s="47">
        <v>40383.300000000003</v>
      </c>
      <c r="S37" s="14">
        <v>0</v>
      </c>
      <c r="T37" s="14">
        <v>0</v>
      </c>
    </row>
    <row r="38" spans="1:20" ht="24.95" customHeight="1" x14ac:dyDescent="0.25">
      <c r="A38" s="7">
        <v>24</v>
      </c>
      <c r="B38" s="9" t="s">
        <v>163</v>
      </c>
      <c r="C38" s="12">
        <f t="shared" si="5"/>
        <v>6409349.04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72">
        <v>0</v>
      </c>
      <c r="K38" s="47">
        <v>0</v>
      </c>
      <c r="L38" s="47">
        <v>0</v>
      </c>
      <c r="M38" s="47">
        <v>0</v>
      </c>
      <c r="N38" s="47">
        <v>6319632.5599999996</v>
      </c>
      <c r="O38" s="47">
        <v>0</v>
      </c>
      <c r="P38" s="47">
        <v>0</v>
      </c>
      <c r="Q38" s="47">
        <v>0</v>
      </c>
      <c r="R38" s="47">
        <v>89716.479999999996</v>
      </c>
      <c r="S38" s="14">
        <v>0</v>
      </c>
      <c r="T38" s="14">
        <v>0</v>
      </c>
    </row>
    <row r="39" spans="1:20" ht="24.95" customHeight="1" x14ac:dyDescent="0.25">
      <c r="A39" s="7">
        <v>25</v>
      </c>
      <c r="B39" s="9" t="s">
        <v>75</v>
      </c>
      <c r="C39" s="12">
        <f t="shared" si="5"/>
        <v>635480.56000000006</v>
      </c>
      <c r="D39" s="47">
        <v>0</v>
      </c>
      <c r="E39" s="47">
        <v>112152.17</v>
      </c>
      <c r="F39" s="47">
        <v>0</v>
      </c>
      <c r="G39" s="47">
        <v>360791.4</v>
      </c>
      <c r="H39" s="47">
        <v>0</v>
      </c>
      <c r="I39" s="47">
        <v>0</v>
      </c>
      <c r="J39" s="72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152416</v>
      </c>
      <c r="R39" s="47">
        <v>10120.99</v>
      </c>
      <c r="S39" s="14">
        <v>0</v>
      </c>
      <c r="T39" s="14">
        <v>0</v>
      </c>
    </row>
    <row r="40" spans="1:20" ht="24.95" customHeight="1" x14ac:dyDescent="0.25">
      <c r="A40" s="26" t="s">
        <v>118</v>
      </c>
      <c r="B40" s="50"/>
      <c r="C40" s="81">
        <f t="shared" ref="C40:T40" si="6">SUM(C41)</f>
        <v>3188359.5100000002</v>
      </c>
      <c r="D40" s="51">
        <f t="shared" si="6"/>
        <v>0</v>
      </c>
      <c r="E40" s="51">
        <f t="shared" si="6"/>
        <v>0</v>
      </c>
      <c r="F40" s="51">
        <f t="shared" si="6"/>
        <v>0</v>
      </c>
      <c r="G40" s="51">
        <f t="shared" si="6"/>
        <v>0</v>
      </c>
      <c r="H40" s="51">
        <f t="shared" si="6"/>
        <v>0</v>
      </c>
      <c r="I40" s="51">
        <f t="shared" si="6"/>
        <v>0</v>
      </c>
      <c r="J40" s="84">
        <f t="shared" si="6"/>
        <v>0</v>
      </c>
      <c r="K40" s="51">
        <f t="shared" si="6"/>
        <v>0</v>
      </c>
      <c r="L40" s="51">
        <f t="shared" si="6"/>
        <v>2887816.7</v>
      </c>
      <c r="M40" s="51">
        <f t="shared" si="6"/>
        <v>0</v>
      </c>
      <c r="N40" s="51">
        <f t="shared" si="6"/>
        <v>0</v>
      </c>
      <c r="O40" s="51">
        <f t="shared" si="6"/>
        <v>0</v>
      </c>
      <c r="P40" s="51">
        <f t="shared" si="6"/>
        <v>0</v>
      </c>
      <c r="Q40" s="51">
        <f t="shared" si="6"/>
        <v>122720</v>
      </c>
      <c r="R40" s="51">
        <f t="shared" si="6"/>
        <v>177822.81</v>
      </c>
      <c r="S40" s="51">
        <f t="shared" si="6"/>
        <v>0</v>
      </c>
      <c r="T40" s="51">
        <f t="shared" si="6"/>
        <v>0</v>
      </c>
    </row>
    <row r="41" spans="1:20" ht="24.95" customHeight="1" x14ac:dyDescent="0.25">
      <c r="A41" s="7">
        <v>26</v>
      </c>
      <c r="B41" s="9" t="s">
        <v>174</v>
      </c>
      <c r="C41" s="12">
        <f>D41+E41+F41+G41+H41+I41+K41+L41+M41+N41+O41+P41+Q41+R41</f>
        <v>3188359.5100000002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72">
        <v>0</v>
      </c>
      <c r="K41" s="47">
        <v>0</v>
      </c>
      <c r="L41" s="47">
        <v>2887816.7</v>
      </c>
      <c r="M41" s="47">
        <v>0</v>
      </c>
      <c r="N41" s="47">
        <v>0</v>
      </c>
      <c r="O41" s="47">
        <v>0</v>
      </c>
      <c r="P41" s="47">
        <v>0</v>
      </c>
      <c r="Q41" s="47">
        <v>122720</v>
      </c>
      <c r="R41" s="47">
        <v>177822.81</v>
      </c>
      <c r="S41" s="14">
        <v>0</v>
      </c>
      <c r="T41" s="14">
        <v>0</v>
      </c>
    </row>
    <row r="42" spans="1:20" ht="24.95" customHeight="1" x14ac:dyDescent="0.25">
      <c r="A42" s="26" t="s">
        <v>159</v>
      </c>
      <c r="B42" s="50"/>
      <c r="C42" s="81">
        <f t="shared" ref="C42:T42" si="7">SUM(C43:C44)</f>
        <v>8475138.1700000018</v>
      </c>
      <c r="D42" s="51">
        <f t="shared" si="7"/>
        <v>0</v>
      </c>
      <c r="E42" s="51">
        <f t="shared" si="7"/>
        <v>0</v>
      </c>
      <c r="F42" s="51">
        <f t="shared" si="7"/>
        <v>0</v>
      </c>
      <c r="G42" s="51">
        <f t="shared" si="7"/>
        <v>0</v>
      </c>
      <c r="H42" s="51">
        <f t="shared" si="7"/>
        <v>0</v>
      </c>
      <c r="I42" s="51">
        <f t="shared" si="7"/>
        <v>0</v>
      </c>
      <c r="J42" s="84">
        <f t="shared" si="7"/>
        <v>0</v>
      </c>
      <c r="K42" s="51">
        <f t="shared" si="7"/>
        <v>0</v>
      </c>
      <c r="L42" s="51">
        <f t="shared" si="7"/>
        <v>6007789.2400000002</v>
      </c>
      <c r="M42" s="51">
        <f t="shared" si="7"/>
        <v>0</v>
      </c>
      <c r="N42" s="51">
        <f t="shared" si="7"/>
        <v>1313728.8999999999</v>
      </c>
      <c r="O42" s="51">
        <f t="shared" si="7"/>
        <v>438462.85</v>
      </c>
      <c r="P42" s="51">
        <f t="shared" si="7"/>
        <v>0</v>
      </c>
      <c r="Q42" s="51">
        <f t="shared" si="7"/>
        <v>218704</v>
      </c>
      <c r="R42" s="51">
        <f t="shared" si="7"/>
        <v>496453.18</v>
      </c>
      <c r="S42" s="51">
        <f t="shared" si="7"/>
        <v>0</v>
      </c>
      <c r="T42" s="51">
        <f t="shared" si="7"/>
        <v>0</v>
      </c>
    </row>
    <row r="43" spans="1:20" s="83" customFormat="1" ht="24.95" customHeight="1" x14ac:dyDescent="0.25">
      <c r="A43" s="7">
        <v>27</v>
      </c>
      <c r="B43" s="9" t="s">
        <v>183</v>
      </c>
      <c r="C43" s="12">
        <f>D43+E43+F43+G43+H43+I43+K43+L43+M43+N43+O43+P43+Q43+R43</f>
        <v>4164209.3100000005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72">
        <v>0</v>
      </c>
      <c r="K43" s="47">
        <v>0</v>
      </c>
      <c r="L43" s="47">
        <v>2042971.34</v>
      </c>
      <c r="M43" s="47">
        <v>0</v>
      </c>
      <c r="N43" s="47">
        <v>1313728.8999999999</v>
      </c>
      <c r="O43" s="47">
        <v>438462.85</v>
      </c>
      <c r="P43" s="47">
        <v>0</v>
      </c>
      <c r="Q43" s="47">
        <v>127252</v>
      </c>
      <c r="R43" s="47">
        <v>241794.22</v>
      </c>
      <c r="S43" s="14">
        <v>0</v>
      </c>
      <c r="T43" s="14">
        <v>0</v>
      </c>
    </row>
    <row r="44" spans="1:20" ht="24.95" customHeight="1" x14ac:dyDescent="0.25">
      <c r="A44" s="7">
        <v>28</v>
      </c>
      <c r="B44" s="9" t="s">
        <v>162</v>
      </c>
      <c r="C44" s="12">
        <f>D44+E44+F44+G44+H44+I44+K44+L44+M44+N44+O44+P44+Q44+R44</f>
        <v>4310928.8600000003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72">
        <v>0</v>
      </c>
      <c r="K44" s="47">
        <v>0</v>
      </c>
      <c r="L44" s="47">
        <v>3964817.9</v>
      </c>
      <c r="M44" s="47">
        <v>0</v>
      </c>
      <c r="N44" s="47">
        <v>0</v>
      </c>
      <c r="O44" s="47">
        <v>0</v>
      </c>
      <c r="P44" s="47">
        <v>0</v>
      </c>
      <c r="Q44" s="47">
        <v>91452</v>
      </c>
      <c r="R44" s="47">
        <v>254658.96</v>
      </c>
      <c r="S44" s="14">
        <v>0</v>
      </c>
      <c r="T44" s="14">
        <v>0</v>
      </c>
    </row>
    <row r="45" spans="1:20" ht="24.95" customHeight="1" x14ac:dyDescent="0.25">
      <c r="A45" s="26" t="s">
        <v>125</v>
      </c>
      <c r="B45" s="54"/>
      <c r="C45" s="81">
        <f t="shared" ref="C45:T45" si="8">SUM(C46:C52)</f>
        <v>16481246.640000002</v>
      </c>
      <c r="D45" s="51">
        <f t="shared" si="8"/>
        <v>0</v>
      </c>
      <c r="E45" s="51">
        <f t="shared" si="8"/>
        <v>0</v>
      </c>
      <c r="F45" s="51">
        <f t="shared" si="8"/>
        <v>0</v>
      </c>
      <c r="G45" s="51">
        <f t="shared" si="8"/>
        <v>0</v>
      </c>
      <c r="H45" s="51">
        <f t="shared" si="8"/>
        <v>0</v>
      </c>
      <c r="I45" s="51">
        <f t="shared" si="8"/>
        <v>0</v>
      </c>
      <c r="J45" s="84">
        <f t="shared" si="8"/>
        <v>4</v>
      </c>
      <c r="K45" s="51">
        <f t="shared" si="8"/>
        <v>11439694.800000001</v>
      </c>
      <c r="L45" s="51">
        <f t="shared" si="8"/>
        <v>2629921.85</v>
      </c>
      <c r="M45" s="51">
        <f t="shared" si="8"/>
        <v>0</v>
      </c>
      <c r="N45" s="51">
        <f t="shared" si="8"/>
        <v>0</v>
      </c>
      <c r="O45" s="51">
        <f t="shared" si="8"/>
        <v>0</v>
      </c>
      <c r="P45" s="51">
        <f t="shared" si="8"/>
        <v>0</v>
      </c>
      <c r="Q45" s="51">
        <f t="shared" si="8"/>
        <v>1909794.69</v>
      </c>
      <c r="R45" s="51">
        <f t="shared" si="8"/>
        <v>501835.3</v>
      </c>
      <c r="S45" s="51">
        <f t="shared" si="8"/>
        <v>0</v>
      </c>
      <c r="T45" s="51">
        <f t="shared" si="8"/>
        <v>0</v>
      </c>
    </row>
    <row r="46" spans="1:20" s="83" customFormat="1" ht="24.95" customHeight="1" x14ac:dyDescent="0.25">
      <c r="A46" s="7">
        <v>29</v>
      </c>
      <c r="B46" s="9" t="s">
        <v>181</v>
      </c>
      <c r="C46" s="12">
        <f t="shared" ref="C46:C52" si="9">D46+E46+F46+G46+H46+I46+K46+L46+M46+N46+O46+P46+Q46+R46</f>
        <v>400000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72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400000</v>
      </c>
      <c r="R46" s="47">
        <v>0</v>
      </c>
      <c r="S46" s="14">
        <v>0</v>
      </c>
      <c r="T46" s="14">
        <v>0</v>
      </c>
    </row>
    <row r="47" spans="1:20" ht="24.95" customHeight="1" x14ac:dyDescent="0.25">
      <c r="A47" s="7">
        <v>30</v>
      </c>
      <c r="B47" s="9" t="s">
        <v>41</v>
      </c>
      <c r="C47" s="12">
        <f t="shared" si="9"/>
        <v>3092299.7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72">
        <v>0</v>
      </c>
      <c r="K47" s="47">
        <v>0</v>
      </c>
      <c r="L47" s="47">
        <v>2629921.85</v>
      </c>
      <c r="M47" s="47">
        <v>0</v>
      </c>
      <c r="N47" s="47">
        <v>0</v>
      </c>
      <c r="O47" s="47">
        <v>0</v>
      </c>
      <c r="P47" s="47">
        <v>0</v>
      </c>
      <c r="Q47" s="47">
        <v>167983.19</v>
      </c>
      <c r="R47" s="47">
        <v>294394.65999999997</v>
      </c>
      <c r="S47" s="14">
        <v>0</v>
      </c>
      <c r="T47" s="14">
        <v>0</v>
      </c>
    </row>
    <row r="48" spans="1:20" ht="24.95" customHeight="1" x14ac:dyDescent="0.25">
      <c r="A48" s="7">
        <v>31</v>
      </c>
      <c r="B48" s="9" t="s">
        <v>165</v>
      </c>
      <c r="C48" s="12">
        <f t="shared" si="9"/>
        <v>766740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72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766740</v>
      </c>
      <c r="R48" s="47">
        <v>0</v>
      </c>
      <c r="S48" s="14">
        <v>0</v>
      </c>
      <c r="T48" s="14">
        <v>0</v>
      </c>
    </row>
    <row r="49" spans="1:20" s="83" customFormat="1" ht="24.95" customHeight="1" x14ac:dyDescent="0.25">
      <c r="A49" s="7">
        <v>32</v>
      </c>
      <c r="B49" s="9" t="s">
        <v>206</v>
      </c>
      <c r="C49" s="12">
        <f t="shared" si="9"/>
        <v>5869467.7200000007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72">
        <v>2</v>
      </c>
      <c r="K49" s="47">
        <v>5719847.4000000004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45900</v>
      </c>
      <c r="R49" s="47">
        <v>103720.32000000001</v>
      </c>
      <c r="S49" s="14">
        <v>0</v>
      </c>
      <c r="T49" s="14">
        <v>0</v>
      </c>
    </row>
    <row r="50" spans="1:20" ht="24.95" customHeight="1" x14ac:dyDescent="0.25">
      <c r="A50" s="7">
        <v>33</v>
      </c>
      <c r="B50" s="9" t="s">
        <v>212</v>
      </c>
      <c r="C50" s="12">
        <f t="shared" si="9"/>
        <v>5869467.7200000007</v>
      </c>
      <c r="D50" s="47">
        <v>0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72">
        <v>2</v>
      </c>
      <c r="K50" s="47">
        <v>5719847.4000000004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45900</v>
      </c>
      <c r="R50" s="47">
        <v>103720.32000000001</v>
      </c>
      <c r="S50" s="14">
        <v>0</v>
      </c>
      <c r="T50" s="14">
        <v>0</v>
      </c>
    </row>
    <row r="51" spans="1:20" ht="24.95" customHeight="1" x14ac:dyDescent="0.25">
      <c r="A51" s="7">
        <v>34</v>
      </c>
      <c r="B51" s="9" t="s">
        <v>161</v>
      </c>
      <c r="C51" s="12">
        <f t="shared" si="9"/>
        <v>221725.8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72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221725.8</v>
      </c>
      <c r="R51" s="47">
        <v>0</v>
      </c>
      <c r="S51" s="14">
        <v>0</v>
      </c>
      <c r="T51" s="14">
        <v>0</v>
      </c>
    </row>
    <row r="52" spans="1:20" ht="24.95" customHeight="1" x14ac:dyDescent="0.25">
      <c r="A52" s="7">
        <v>35</v>
      </c>
      <c r="B52" s="9" t="s">
        <v>168</v>
      </c>
      <c r="C52" s="12">
        <f t="shared" si="9"/>
        <v>261545.7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72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261545.7</v>
      </c>
      <c r="R52" s="47">
        <v>0</v>
      </c>
      <c r="S52" s="14">
        <v>0</v>
      </c>
      <c r="T52" s="14">
        <v>0</v>
      </c>
    </row>
    <row r="53" spans="1:20" ht="24.95" customHeight="1" x14ac:dyDescent="0.25">
      <c r="A53" s="26" t="s">
        <v>128</v>
      </c>
      <c r="B53" s="54"/>
      <c r="C53" s="81">
        <f t="shared" ref="C53:T53" si="10">SUM(C54:C55)</f>
        <v>10490149.470000003</v>
      </c>
      <c r="D53" s="51">
        <f t="shared" si="10"/>
        <v>0</v>
      </c>
      <c r="E53" s="51">
        <f t="shared" si="10"/>
        <v>122254.52</v>
      </c>
      <c r="F53" s="51">
        <f t="shared" si="10"/>
        <v>0</v>
      </c>
      <c r="G53" s="51">
        <f t="shared" si="10"/>
        <v>393290.48</v>
      </c>
      <c r="H53" s="51">
        <f t="shared" si="10"/>
        <v>1418606.5</v>
      </c>
      <c r="I53" s="51">
        <f t="shared" si="10"/>
        <v>0</v>
      </c>
      <c r="J53" s="84">
        <f t="shared" si="10"/>
        <v>0</v>
      </c>
      <c r="K53" s="51">
        <f t="shared" si="10"/>
        <v>0</v>
      </c>
      <c r="L53" s="51">
        <f t="shared" si="10"/>
        <v>5889086.9399999995</v>
      </c>
      <c r="M53" s="51">
        <f t="shared" si="10"/>
        <v>0</v>
      </c>
      <c r="N53" s="51">
        <f t="shared" si="10"/>
        <v>1360851.78</v>
      </c>
      <c r="O53" s="51">
        <f t="shared" si="10"/>
        <v>454190.32</v>
      </c>
      <c r="P53" s="51">
        <f t="shared" si="10"/>
        <v>0</v>
      </c>
      <c r="Q53" s="51">
        <f t="shared" si="10"/>
        <v>291595</v>
      </c>
      <c r="R53" s="51">
        <f t="shared" si="10"/>
        <v>560273.92999999993</v>
      </c>
      <c r="S53" s="51">
        <f t="shared" si="10"/>
        <v>0</v>
      </c>
      <c r="T53" s="51">
        <f t="shared" si="10"/>
        <v>0</v>
      </c>
    </row>
    <row r="54" spans="1:20" ht="24.95" customHeight="1" x14ac:dyDescent="0.25">
      <c r="A54" s="7">
        <v>36</v>
      </c>
      <c r="B54" s="9" t="s">
        <v>203</v>
      </c>
      <c r="C54" s="12">
        <f>D54+E54+F54+G54+H54+I54+K54+L54+M54+N54+O54+P54+Q54+R54</f>
        <v>5068814.0600000005</v>
      </c>
      <c r="D54" s="47">
        <v>0</v>
      </c>
      <c r="E54" s="47">
        <v>0</v>
      </c>
      <c r="F54" s="47">
        <v>0</v>
      </c>
      <c r="G54" s="47">
        <v>0</v>
      </c>
      <c r="H54" s="47">
        <v>908828.22</v>
      </c>
      <c r="I54" s="47">
        <v>0</v>
      </c>
      <c r="J54" s="72">
        <v>0</v>
      </c>
      <c r="K54" s="47">
        <v>0</v>
      </c>
      <c r="L54" s="47">
        <v>3772835.11</v>
      </c>
      <c r="M54" s="47">
        <v>0</v>
      </c>
      <c r="N54" s="47">
        <v>0</v>
      </c>
      <c r="O54" s="47">
        <v>0</v>
      </c>
      <c r="P54" s="47">
        <v>0</v>
      </c>
      <c r="Q54" s="47">
        <v>112872</v>
      </c>
      <c r="R54" s="47">
        <v>274278.73</v>
      </c>
      <c r="S54" s="14">
        <v>0</v>
      </c>
      <c r="T54" s="14">
        <v>0</v>
      </c>
    </row>
    <row r="55" spans="1:20" ht="24.95" customHeight="1" x14ac:dyDescent="0.25">
      <c r="A55" s="7">
        <v>37</v>
      </c>
      <c r="B55" s="9" t="s">
        <v>209</v>
      </c>
      <c r="C55" s="12">
        <f>D55+E55+F55+G55+H55+I55+K55+L55+M55+N55+O55+P55+Q55+R55</f>
        <v>5421335.4100000011</v>
      </c>
      <c r="D55" s="47">
        <v>0</v>
      </c>
      <c r="E55" s="47">
        <v>122254.52</v>
      </c>
      <c r="F55" s="47">
        <v>0</v>
      </c>
      <c r="G55" s="47">
        <v>393290.48</v>
      </c>
      <c r="H55" s="47">
        <v>509778.28</v>
      </c>
      <c r="I55" s="47">
        <v>0</v>
      </c>
      <c r="J55" s="72">
        <v>0</v>
      </c>
      <c r="K55" s="47">
        <v>0</v>
      </c>
      <c r="L55" s="47">
        <v>2116251.83</v>
      </c>
      <c r="M55" s="47">
        <v>0</v>
      </c>
      <c r="N55" s="47">
        <v>1360851.78</v>
      </c>
      <c r="O55" s="47">
        <v>454190.32</v>
      </c>
      <c r="P55" s="47">
        <v>0</v>
      </c>
      <c r="Q55" s="47">
        <v>178723</v>
      </c>
      <c r="R55" s="47">
        <v>285995.2</v>
      </c>
      <c r="S55" s="14">
        <v>0</v>
      </c>
      <c r="T55" s="14">
        <v>0</v>
      </c>
    </row>
    <row r="56" spans="1:20" ht="24.95" customHeight="1" x14ac:dyDescent="0.25">
      <c r="A56" s="26" t="s">
        <v>13</v>
      </c>
      <c r="B56" s="50"/>
      <c r="C56" s="81">
        <f t="shared" ref="C56:T56" si="11">SUM(C57:C59)</f>
        <v>9738713.9100000001</v>
      </c>
      <c r="D56" s="51">
        <f t="shared" si="11"/>
        <v>0</v>
      </c>
      <c r="E56" s="51">
        <f t="shared" si="11"/>
        <v>290295.59000000003</v>
      </c>
      <c r="F56" s="51">
        <f t="shared" si="11"/>
        <v>0</v>
      </c>
      <c r="G56" s="51">
        <f t="shared" si="11"/>
        <v>0</v>
      </c>
      <c r="H56" s="51">
        <f t="shared" si="11"/>
        <v>721388.62</v>
      </c>
      <c r="I56" s="51">
        <f t="shared" si="11"/>
        <v>0</v>
      </c>
      <c r="J56" s="84">
        <f t="shared" si="11"/>
        <v>0</v>
      </c>
      <c r="K56" s="51">
        <f t="shared" si="11"/>
        <v>0</v>
      </c>
      <c r="L56" s="51">
        <f t="shared" si="11"/>
        <v>3041461.01</v>
      </c>
      <c r="M56" s="51">
        <f t="shared" si="11"/>
        <v>133972.84</v>
      </c>
      <c r="N56" s="51">
        <f t="shared" si="11"/>
        <v>4608745.37</v>
      </c>
      <c r="O56" s="51">
        <f t="shared" si="11"/>
        <v>304723.26</v>
      </c>
      <c r="P56" s="51">
        <f t="shared" si="11"/>
        <v>0</v>
      </c>
      <c r="Q56" s="51">
        <f t="shared" si="11"/>
        <v>500000</v>
      </c>
      <c r="R56" s="51">
        <f t="shared" si="11"/>
        <v>138127.22</v>
      </c>
      <c r="S56" s="51">
        <f t="shared" si="11"/>
        <v>0</v>
      </c>
      <c r="T56" s="51">
        <f t="shared" si="11"/>
        <v>0</v>
      </c>
    </row>
    <row r="57" spans="1:20" ht="24.95" customHeight="1" x14ac:dyDescent="0.25">
      <c r="A57" s="7">
        <v>38</v>
      </c>
      <c r="B57" s="9" t="s">
        <v>218</v>
      </c>
      <c r="C57" s="12">
        <f>D57+E57+F57+G57+H57+I57+K57+L57+M57+N57+O57+P57+Q57+R57</f>
        <v>9238713.9100000001</v>
      </c>
      <c r="D57" s="47">
        <v>0</v>
      </c>
      <c r="E57" s="47">
        <v>290295.59000000003</v>
      </c>
      <c r="F57" s="47">
        <v>0</v>
      </c>
      <c r="G57" s="47">
        <v>0</v>
      </c>
      <c r="H57" s="47">
        <v>721388.62</v>
      </c>
      <c r="I57" s="47">
        <v>0</v>
      </c>
      <c r="J57" s="72">
        <v>0</v>
      </c>
      <c r="K57" s="47">
        <v>0</v>
      </c>
      <c r="L57" s="47">
        <v>3041461.01</v>
      </c>
      <c r="M57" s="47">
        <v>133972.84</v>
      </c>
      <c r="N57" s="47">
        <v>4608745.37</v>
      </c>
      <c r="O57" s="47">
        <v>304723.26</v>
      </c>
      <c r="P57" s="47">
        <v>0</v>
      </c>
      <c r="Q57" s="47">
        <v>0</v>
      </c>
      <c r="R57" s="47">
        <v>138127.22</v>
      </c>
      <c r="S57" s="14">
        <v>0</v>
      </c>
      <c r="T57" s="14">
        <v>0</v>
      </c>
    </row>
    <row r="58" spans="1:20" ht="24.95" customHeight="1" x14ac:dyDescent="0.25">
      <c r="A58" s="7">
        <v>39</v>
      </c>
      <c r="B58" s="9" t="s">
        <v>175</v>
      </c>
      <c r="C58" s="12">
        <f>D58+E58+F58+G58+H58+I58+K58+L58+M58+N58+O58+P58+Q58+R58</f>
        <v>150000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72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150000</v>
      </c>
      <c r="R58" s="47">
        <v>0</v>
      </c>
      <c r="S58" s="14">
        <v>0</v>
      </c>
      <c r="T58" s="14">
        <v>0</v>
      </c>
    </row>
    <row r="59" spans="1:20" ht="24.95" customHeight="1" x14ac:dyDescent="0.25">
      <c r="A59" s="7">
        <v>40</v>
      </c>
      <c r="B59" s="9" t="s">
        <v>50</v>
      </c>
      <c r="C59" s="12">
        <f>D59+E59+F59+G59+H59+I59+K59+L59+M59+N59+O59+P59+Q59+R59</f>
        <v>350000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72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350000</v>
      </c>
      <c r="R59" s="47">
        <v>0</v>
      </c>
      <c r="S59" s="14">
        <v>0</v>
      </c>
      <c r="T59" s="14">
        <v>0</v>
      </c>
    </row>
    <row r="60" spans="1:20" ht="24.95" customHeight="1" x14ac:dyDescent="0.25">
      <c r="A60" s="26" t="s">
        <v>55</v>
      </c>
      <c r="B60" s="54"/>
      <c r="C60" s="81">
        <f t="shared" ref="C60:T60" si="12">SUM(C61:C64)</f>
        <v>5941860.6400000006</v>
      </c>
      <c r="D60" s="51">
        <f t="shared" si="12"/>
        <v>0</v>
      </c>
      <c r="E60" s="51">
        <f t="shared" si="12"/>
        <v>121694.74</v>
      </c>
      <c r="F60" s="51">
        <f t="shared" si="12"/>
        <v>0</v>
      </c>
      <c r="G60" s="51">
        <f t="shared" si="12"/>
        <v>391489.67</v>
      </c>
      <c r="H60" s="51">
        <f t="shared" si="12"/>
        <v>507444.09</v>
      </c>
      <c r="I60" s="51">
        <f t="shared" si="12"/>
        <v>0</v>
      </c>
      <c r="J60" s="84">
        <f t="shared" si="12"/>
        <v>0</v>
      </c>
      <c r="K60" s="51">
        <f t="shared" si="12"/>
        <v>0</v>
      </c>
      <c r="L60" s="51">
        <f t="shared" si="12"/>
        <v>2106561.85</v>
      </c>
      <c r="M60" s="51">
        <f t="shared" si="12"/>
        <v>0</v>
      </c>
      <c r="N60" s="51">
        <f t="shared" si="12"/>
        <v>1354620.65</v>
      </c>
      <c r="O60" s="51">
        <f t="shared" si="12"/>
        <v>452110.66</v>
      </c>
      <c r="P60" s="51">
        <f t="shared" si="12"/>
        <v>0</v>
      </c>
      <c r="Q60" s="51">
        <f t="shared" si="12"/>
        <v>728621</v>
      </c>
      <c r="R60" s="51">
        <f t="shared" si="12"/>
        <v>279317.98</v>
      </c>
      <c r="S60" s="51">
        <f t="shared" si="12"/>
        <v>0</v>
      </c>
      <c r="T60" s="51">
        <f t="shared" si="12"/>
        <v>0</v>
      </c>
    </row>
    <row r="61" spans="1:20" ht="24.95" customHeight="1" x14ac:dyDescent="0.25">
      <c r="A61" s="7">
        <v>41</v>
      </c>
      <c r="B61" s="9" t="s">
        <v>74</v>
      </c>
      <c r="C61" s="12">
        <f>D61+E61+F61+G61+H61+I61+K61+L61+M61+N61+O61+P61+Q61+R61</f>
        <v>150000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72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150000</v>
      </c>
      <c r="R61" s="47">
        <v>0</v>
      </c>
      <c r="S61" s="14">
        <v>0</v>
      </c>
      <c r="T61" s="14">
        <v>0</v>
      </c>
    </row>
    <row r="62" spans="1:20" ht="24.95" customHeight="1" x14ac:dyDescent="0.25">
      <c r="A62" s="7">
        <v>42</v>
      </c>
      <c r="B62" s="9" t="s">
        <v>79</v>
      </c>
      <c r="C62" s="12">
        <f>D62+E62+F62+G62+H62+I62+K62+L62+M62+N62+O62+P62+Q62+R62</f>
        <v>150000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72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150000</v>
      </c>
      <c r="R62" s="47">
        <v>0</v>
      </c>
      <c r="S62" s="14">
        <v>0</v>
      </c>
      <c r="T62" s="14">
        <v>0</v>
      </c>
    </row>
    <row r="63" spans="1:20" ht="24.95" customHeight="1" x14ac:dyDescent="0.25">
      <c r="A63" s="7">
        <v>43</v>
      </c>
      <c r="B63" s="9" t="s">
        <v>167</v>
      </c>
      <c r="C63" s="12">
        <f>D63+E63+F63+G63+H63+I63+K63+L63+M63+N63+O63+P63+Q63+R63</f>
        <v>5391860.6400000006</v>
      </c>
      <c r="D63" s="47">
        <v>0</v>
      </c>
      <c r="E63" s="47">
        <v>121694.74</v>
      </c>
      <c r="F63" s="47">
        <v>0</v>
      </c>
      <c r="G63" s="47">
        <v>391489.67</v>
      </c>
      <c r="H63" s="47">
        <v>507444.09</v>
      </c>
      <c r="I63" s="47">
        <v>0</v>
      </c>
      <c r="J63" s="72">
        <v>0</v>
      </c>
      <c r="K63" s="47">
        <v>0</v>
      </c>
      <c r="L63" s="47">
        <v>2106561.85</v>
      </c>
      <c r="M63" s="47">
        <v>0</v>
      </c>
      <c r="N63" s="47">
        <v>1354620.65</v>
      </c>
      <c r="O63" s="47">
        <v>452110.66</v>
      </c>
      <c r="P63" s="47">
        <v>0</v>
      </c>
      <c r="Q63" s="47">
        <v>178621</v>
      </c>
      <c r="R63" s="47">
        <v>279317.98</v>
      </c>
      <c r="S63" s="14">
        <v>0</v>
      </c>
      <c r="T63" s="14">
        <v>0</v>
      </c>
    </row>
    <row r="64" spans="1:20" ht="24.95" customHeight="1" x14ac:dyDescent="0.25">
      <c r="A64" s="7">
        <v>44</v>
      </c>
      <c r="B64" s="9" t="s">
        <v>170</v>
      </c>
      <c r="C64" s="12">
        <f>D64+E64+F64+G64+H64+I64+K64+L64+M64+N64+O64+P64+Q64+R64</f>
        <v>250000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72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250000</v>
      </c>
      <c r="R64" s="47">
        <v>0</v>
      </c>
      <c r="S64" s="14">
        <v>0</v>
      </c>
      <c r="T64" s="14">
        <v>0</v>
      </c>
    </row>
    <row r="65" spans="1:20" ht="24.95" customHeight="1" x14ac:dyDescent="0.25">
      <c r="A65" s="26" t="s">
        <v>89</v>
      </c>
      <c r="B65" s="50"/>
      <c r="C65" s="81">
        <f t="shared" ref="C65:T65" si="13">SUM(C66)</f>
        <v>14204572.26</v>
      </c>
      <c r="D65" s="51">
        <f t="shared" si="13"/>
        <v>0</v>
      </c>
      <c r="E65" s="51">
        <f t="shared" si="13"/>
        <v>0</v>
      </c>
      <c r="F65" s="51">
        <f t="shared" si="13"/>
        <v>0</v>
      </c>
      <c r="G65" s="51">
        <f t="shared" si="13"/>
        <v>0</v>
      </c>
      <c r="H65" s="51">
        <f t="shared" si="13"/>
        <v>0</v>
      </c>
      <c r="I65" s="51">
        <f t="shared" si="13"/>
        <v>0</v>
      </c>
      <c r="J65" s="84">
        <f t="shared" si="13"/>
        <v>0</v>
      </c>
      <c r="K65" s="51">
        <f t="shared" si="13"/>
        <v>0</v>
      </c>
      <c r="L65" s="51">
        <f t="shared" si="13"/>
        <v>13429430.84</v>
      </c>
      <c r="M65" s="51">
        <f t="shared" si="13"/>
        <v>0</v>
      </c>
      <c r="N65" s="51">
        <f t="shared" si="13"/>
        <v>0</v>
      </c>
      <c r="O65" s="51">
        <f t="shared" si="13"/>
        <v>0</v>
      </c>
      <c r="P65" s="51">
        <f t="shared" si="13"/>
        <v>0</v>
      </c>
      <c r="Q65" s="51">
        <f t="shared" si="13"/>
        <v>423814.48</v>
      </c>
      <c r="R65" s="51">
        <f t="shared" si="13"/>
        <v>351326.94</v>
      </c>
      <c r="S65" s="51">
        <f t="shared" si="13"/>
        <v>0</v>
      </c>
      <c r="T65" s="51">
        <f t="shared" si="13"/>
        <v>0</v>
      </c>
    </row>
    <row r="66" spans="1:20" ht="24.95" customHeight="1" x14ac:dyDescent="0.25">
      <c r="A66" s="7">
        <v>45</v>
      </c>
      <c r="B66" s="49" t="s">
        <v>171</v>
      </c>
      <c r="C66" s="12">
        <f>D66+E66+F66+G66+H66+I66+K66+L66+M66+N66+O66+P66+Q66+R66</f>
        <v>14204572.26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72">
        <v>0</v>
      </c>
      <c r="K66" s="47">
        <v>0</v>
      </c>
      <c r="L66" s="47">
        <v>13429430.84</v>
      </c>
      <c r="M66" s="47">
        <v>0</v>
      </c>
      <c r="N66" s="47">
        <v>0</v>
      </c>
      <c r="O66" s="47">
        <v>0</v>
      </c>
      <c r="P66" s="47">
        <v>0</v>
      </c>
      <c r="Q66" s="47">
        <v>423814.48</v>
      </c>
      <c r="R66" s="47">
        <v>351326.94</v>
      </c>
      <c r="S66" s="14">
        <v>0</v>
      </c>
      <c r="T66" s="14">
        <v>0</v>
      </c>
    </row>
    <row r="67" spans="1:20" ht="24.95" customHeight="1" x14ac:dyDescent="0.25">
      <c r="A67" s="26" t="s">
        <v>106</v>
      </c>
      <c r="B67" s="50"/>
      <c r="C67" s="81">
        <f t="shared" ref="C67:T67" si="14">SUM(C68:C85)</f>
        <v>40473417.68</v>
      </c>
      <c r="D67" s="51">
        <f t="shared" si="14"/>
        <v>0</v>
      </c>
      <c r="E67" s="51">
        <f t="shared" si="14"/>
        <v>487504.92000000004</v>
      </c>
      <c r="F67" s="51">
        <f t="shared" si="14"/>
        <v>0</v>
      </c>
      <c r="G67" s="51">
        <f t="shared" si="14"/>
        <v>1204201.21</v>
      </c>
      <c r="H67" s="51">
        <f t="shared" si="14"/>
        <v>1560870.77</v>
      </c>
      <c r="I67" s="51">
        <f t="shared" si="14"/>
        <v>0</v>
      </c>
      <c r="J67" s="84">
        <f t="shared" si="14"/>
        <v>0</v>
      </c>
      <c r="K67" s="51">
        <f t="shared" si="14"/>
        <v>0</v>
      </c>
      <c r="L67" s="51">
        <f t="shared" si="14"/>
        <v>16186120.42</v>
      </c>
      <c r="M67" s="51">
        <f t="shared" si="14"/>
        <v>251520.1</v>
      </c>
      <c r="N67" s="51">
        <f t="shared" si="14"/>
        <v>12662654.380000001</v>
      </c>
      <c r="O67" s="51">
        <f t="shared" si="14"/>
        <v>1761747.16</v>
      </c>
      <c r="P67" s="51">
        <f t="shared" si="14"/>
        <v>0</v>
      </c>
      <c r="Q67" s="51">
        <f t="shared" si="14"/>
        <v>5075516.3599999994</v>
      </c>
      <c r="R67" s="51">
        <f t="shared" si="14"/>
        <v>1283282.3600000001</v>
      </c>
      <c r="S67" s="51">
        <f t="shared" si="14"/>
        <v>0</v>
      </c>
      <c r="T67" s="51">
        <f t="shared" si="14"/>
        <v>0</v>
      </c>
    </row>
    <row r="68" spans="1:20" ht="24.95" customHeight="1" x14ac:dyDescent="0.25">
      <c r="A68" s="7">
        <v>46</v>
      </c>
      <c r="B68" s="9" t="s">
        <v>114</v>
      </c>
      <c r="C68" s="12">
        <f t="shared" ref="C68:C85" si="15">D68+E68+F68+G68+H68+I68+K68+L68+M68+N68+O68+P68+Q68+R68</f>
        <v>300000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72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300000</v>
      </c>
      <c r="R68" s="47">
        <v>0</v>
      </c>
      <c r="S68" s="14">
        <v>0</v>
      </c>
      <c r="T68" s="14">
        <v>0</v>
      </c>
    </row>
    <row r="69" spans="1:20" ht="24.95" customHeight="1" x14ac:dyDescent="0.25">
      <c r="A69" s="7">
        <v>47</v>
      </c>
      <c r="B69" s="9" t="s">
        <v>126</v>
      </c>
      <c r="C69" s="12">
        <f t="shared" si="15"/>
        <v>200000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72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200000</v>
      </c>
      <c r="R69" s="47">
        <v>0</v>
      </c>
      <c r="S69" s="14">
        <v>0</v>
      </c>
      <c r="T69" s="14">
        <v>0</v>
      </c>
    </row>
    <row r="70" spans="1:20" ht="24.95" customHeight="1" x14ac:dyDescent="0.25">
      <c r="A70" s="7">
        <v>48</v>
      </c>
      <c r="B70" s="9" t="s">
        <v>177</v>
      </c>
      <c r="C70" s="12">
        <f t="shared" si="15"/>
        <v>276690.45</v>
      </c>
      <c r="D70" s="47">
        <v>0</v>
      </c>
      <c r="E70" s="47">
        <v>113178.44</v>
      </c>
      <c r="F70" s="47">
        <v>0</v>
      </c>
      <c r="G70" s="47">
        <v>0</v>
      </c>
      <c r="H70" s="47">
        <v>0</v>
      </c>
      <c r="I70" s="47">
        <v>0</v>
      </c>
      <c r="J70" s="72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152757.74</v>
      </c>
      <c r="R70" s="47">
        <v>10754.27</v>
      </c>
      <c r="S70" s="14">
        <v>0</v>
      </c>
      <c r="T70" s="14">
        <v>0</v>
      </c>
    </row>
    <row r="71" spans="1:20" ht="24.95" customHeight="1" x14ac:dyDescent="0.25">
      <c r="A71" s="7">
        <v>49</v>
      </c>
      <c r="B71" s="9" t="s">
        <v>179</v>
      </c>
      <c r="C71" s="12">
        <f t="shared" si="15"/>
        <v>2340706.1300000004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72">
        <v>0</v>
      </c>
      <c r="K71" s="47">
        <v>0</v>
      </c>
      <c r="L71" s="47">
        <v>0</v>
      </c>
      <c r="M71" s="47">
        <v>0</v>
      </c>
      <c r="N71" s="47">
        <v>1711197.25</v>
      </c>
      <c r="O71" s="47">
        <v>410625.66</v>
      </c>
      <c r="P71" s="47">
        <v>0</v>
      </c>
      <c r="Q71" s="47">
        <v>182812.23</v>
      </c>
      <c r="R71" s="47">
        <v>36070.99</v>
      </c>
      <c r="S71" s="14">
        <v>0</v>
      </c>
      <c r="T71" s="14">
        <v>0</v>
      </c>
    </row>
    <row r="72" spans="1:20" ht="24.95" customHeight="1" x14ac:dyDescent="0.25">
      <c r="A72" s="7">
        <v>50</v>
      </c>
      <c r="B72" s="9" t="s">
        <v>64</v>
      </c>
      <c r="C72" s="12">
        <f t="shared" si="15"/>
        <v>300000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72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300000</v>
      </c>
      <c r="R72" s="47">
        <v>0</v>
      </c>
      <c r="S72" s="14">
        <v>0</v>
      </c>
      <c r="T72" s="14">
        <v>0</v>
      </c>
    </row>
    <row r="73" spans="1:20" s="83" customFormat="1" ht="24.95" customHeight="1" x14ac:dyDescent="0.25">
      <c r="A73" s="7">
        <v>51</v>
      </c>
      <c r="B73" s="9" t="s">
        <v>180</v>
      </c>
      <c r="C73" s="12">
        <f t="shared" si="15"/>
        <v>9788054.3200000003</v>
      </c>
      <c r="D73" s="47">
        <v>0</v>
      </c>
      <c r="E73" s="47">
        <v>194874.85</v>
      </c>
      <c r="F73" s="47">
        <v>0</v>
      </c>
      <c r="G73" s="47">
        <v>626908.71</v>
      </c>
      <c r="H73" s="47">
        <v>812591.34</v>
      </c>
      <c r="I73" s="47">
        <v>0</v>
      </c>
      <c r="J73" s="72">
        <v>0</v>
      </c>
      <c r="K73" s="47">
        <v>0</v>
      </c>
      <c r="L73" s="47">
        <v>3373325.2</v>
      </c>
      <c r="M73" s="47">
        <v>251520.1</v>
      </c>
      <c r="N73" s="47">
        <v>3017051.55</v>
      </c>
      <c r="O73" s="47">
        <v>684437</v>
      </c>
      <c r="P73" s="47">
        <v>0</v>
      </c>
      <c r="Q73" s="47">
        <v>403027.1</v>
      </c>
      <c r="R73" s="47">
        <v>424318.47</v>
      </c>
      <c r="S73" s="14">
        <v>0</v>
      </c>
      <c r="T73" s="14">
        <v>0</v>
      </c>
    </row>
    <row r="74" spans="1:20" ht="24.95" customHeight="1" x14ac:dyDescent="0.25">
      <c r="A74" s="7">
        <v>52</v>
      </c>
      <c r="B74" s="9" t="s">
        <v>67</v>
      </c>
      <c r="C74" s="12">
        <f t="shared" si="15"/>
        <v>280000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72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280000</v>
      </c>
      <c r="R74" s="47">
        <v>0</v>
      </c>
      <c r="S74" s="14">
        <v>0</v>
      </c>
      <c r="T74" s="14">
        <v>0</v>
      </c>
    </row>
    <row r="75" spans="1:20" ht="24.95" customHeight="1" x14ac:dyDescent="0.25">
      <c r="A75" s="7">
        <v>53</v>
      </c>
      <c r="B75" s="9" t="s">
        <v>69</v>
      </c>
      <c r="C75" s="12">
        <f t="shared" si="15"/>
        <v>380000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72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380000</v>
      </c>
      <c r="R75" s="47">
        <v>0</v>
      </c>
      <c r="S75" s="14">
        <v>0</v>
      </c>
      <c r="T75" s="14">
        <v>0</v>
      </c>
    </row>
    <row r="76" spans="1:20" ht="24.95" customHeight="1" x14ac:dyDescent="0.25">
      <c r="A76" s="7">
        <v>54</v>
      </c>
      <c r="B76" s="9" t="s">
        <v>73</v>
      </c>
      <c r="C76" s="12">
        <f t="shared" si="15"/>
        <v>380000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72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380000</v>
      </c>
      <c r="R76" s="47">
        <v>0</v>
      </c>
      <c r="S76" s="14">
        <v>0</v>
      </c>
      <c r="T76" s="14">
        <v>0</v>
      </c>
    </row>
    <row r="77" spans="1:20" ht="24.95" customHeight="1" x14ac:dyDescent="0.25">
      <c r="A77" s="7">
        <v>55</v>
      </c>
      <c r="B77" s="9" t="s">
        <v>51</v>
      </c>
      <c r="C77" s="12">
        <f t="shared" si="15"/>
        <v>300000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72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300000</v>
      </c>
      <c r="R77" s="47">
        <v>0</v>
      </c>
      <c r="S77" s="14">
        <v>0</v>
      </c>
      <c r="T77" s="14">
        <v>0</v>
      </c>
    </row>
    <row r="78" spans="1:20" s="83" customFormat="1" ht="24.95" customHeight="1" x14ac:dyDescent="0.25">
      <c r="A78" s="7">
        <v>56</v>
      </c>
      <c r="B78" s="9" t="s">
        <v>186</v>
      </c>
      <c r="C78" s="12">
        <f t="shared" si="15"/>
        <v>9067719.290000001</v>
      </c>
      <c r="D78" s="47">
        <v>0</v>
      </c>
      <c r="E78" s="47">
        <v>179451.63</v>
      </c>
      <c r="F78" s="47">
        <v>0</v>
      </c>
      <c r="G78" s="47">
        <v>577292.5</v>
      </c>
      <c r="H78" s="47">
        <v>748279.43</v>
      </c>
      <c r="I78" s="47">
        <v>0</v>
      </c>
      <c r="J78" s="72">
        <v>0</v>
      </c>
      <c r="K78" s="47">
        <v>0</v>
      </c>
      <c r="L78" s="47">
        <v>3106346</v>
      </c>
      <c r="M78" s="47">
        <v>0</v>
      </c>
      <c r="N78" s="47">
        <v>2778269.35</v>
      </c>
      <c r="O78" s="47">
        <v>666684.5</v>
      </c>
      <c r="P78" s="47">
        <v>0</v>
      </c>
      <c r="Q78" s="47">
        <v>431962.39</v>
      </c>
      <c r="R78" s="47">
        <v>579433.49</v>
      </c>
      <c r="S78" s="14">
        <v>0</v>
      </c>
      <c r="T78" s="14">
        <v>0</v>
      </c>
    </row>
    <row r="79" spans="1:20" ht="24.95" customHeight="1" x14ac:dyDescent="0.25">
      <c r="A79" s="7">
        <v>57</v>
      </c>
      <c r="B79" s="9" t="s">
        <v>187</v>
      </c>
      <c r="C79" s="12">
        <f t="shared" si="15"/>
        <v>282470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72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282470</v>
      </c>
      <c r="R79" s="47">
        <v>0</v>
      </c>
      <c r="S79" s="14">
        <v>0</v>
      </c>
      <c r="T79" s="14">
        <v>0</v>
      </c>
    </row>
    <row r="80" spans="1:20" ht="24.95" customHeight="1" x14ac:dyDescent="0.25">
      <c r="A80" s="7">
        <v>58</v>
      </c>
      <c r="B80" s="9" t="s">
        <v>188</v>
      </c>
      <c r="C80" s="12">
        <f t="shared" si="15"/>
        <v>5262336.2300000004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72">
        <v>0</v>
      </c>
      <c r="K80" s="47">
        <v>0</v>
      </c>
      <c r="L80" s="47">
        <v>0</v>
      </c>
      <c r="M80" s="47">
        <v>0</v>
      </c>
      <c r="N80" s="47">
        <v>5156136.2300000004</v>
      </c>
      <c r="O80" s="47">
        <v>0</v>
      </c>
      <c r="P80" s="47">
        <v>0</v>
      </c>
      <c r="Q80" s="47">
        <v>0</v>
      </c>
      <c r="R80" s="47">
        <v>106200</v>
      </c>
      <c r="S80" s="14">
        <v>0</v>
      </c>
      <c r="T80" s="14">
        <v>0</v>
      </c>
    </row>
    <row r="81" spans="1:20" ht="24.95" customHeight="1" x14ac:dyDescent="0.25">
      <c r="A81" s="7">
        <v>59</v>
      </c>
      <c r="B81" s="9" t="s">
        <v>189</v>
      </c>
      <c r="C81" s="12">
        <f t="shared" si="15"/>
        <v>4121487.11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72">
        <v>0</v>
      </c>
      <c r="K81" s="47">
        <v>0</v>
      </c>
      <c r="L81" s="47">
        <v>3890544.57</v>
      </c>
      <c r="M81" s="47">
        <v>0</v>
      </c>
      <c r="N81" s="47">
        <v>0</v>
      </c>
      <c r="O81" s="47">
        <v>0</v>
      </c>
      <c r="P81" s="47">
        <v>0</v>
      </c>
      <c r="Q81" s="47">
        <v>185782</v>
      </c>
      <c r="R81" s="47">
        <v>45160.54</v>
      </c>
      <c r="S81" s="14">
        <v>0</v>
      </c>
      <c r="T81" s="14">
        <v>0</v>
      </c>
    </row>
    <row r="82" spans="1:20" ht="24.95" customHeight="1" x14ac:dyDescent="0.25">
      <c r="A82" s="7">
        <v>60</v>
      </c>
      <c r="B82" s="9" t="s">
        <v>193</v>
      </c>
      <c r="C82" s="12">
        <f t="shared" si="15"/>
        <v>6062619.25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72">
        <v>0</v>
      </c>
      <c r="K82" s="47">
        <v>0</v>
      </c>
      <c r="L82" s="47">
        <v>5815904.6500000004</v>
      </c>
      <c r="M82" s="47">
        <v>0</v>
      </c>
      <c r="N82" s="47">
        <v>0</v>
      </c>
      <c r="O82" s="47">
        <v>0</v>
      </c>
      <c r="P82" s="47">
        <v>0</v>
      </c>
      <c r="Q82" s="47">
        <v>165370</v>
      </c>
      <c r="R82" s="47">
        <v>81344.600000000006</v>
      </c>
      <c r="S82" s="14">
        <v>0</v>
      </c>
      <c r="T82" s="14">
        <v>0</v>
      </c>
    </row>
    <row r="83" spans="1:20" s="83" customFormat="1" ht="24.95" customHeight="1" x14ac:dyDescent="0.25">
      <c r="A83" s="7">
        <v>61</v>
      </c>
      <c r="B83" s="49" t="s">
        <v>194</v>
      </c>
      <c r="C83" s="12">
        <f t="shared" si="15"/>
        <v>461620.3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72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461620.3</v>
      </c>
      <c r="R83" s="47">
        <v>0</v>
      </c>
      <c r="S83" s="14">
        <v>0</v>
      </c>
      <c r="T83" s="14">
        <v>0</v>
      </c>
    </row>
    <row r="84" spans="1:20" ht="24.95" customHeight="1" x14ac:dyDescent="0.25">
      <c r="A84" s="7">
        <v>62</v>
      </c>
      <c r="B84" s="49" t="s">
        <v>195</v>
      </c>
      <c r="C84" s="12">
        <f t="shared" si="15"/>
        <v>554911.5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72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554911.5</v>
      </c>
      <c r="R84" s="47">
        <v>0</v>
      </c>
      <c r="S84" s="14">
        <v>0</v>
      </c>
      <c r="T84" s="14">
        <v>0</v>
      </c>
    </row>
    <row r="85" spans="1:20" ht="24.95" customHeight="1" x14ac:dyDescent="0.25">
      <c r="A85" s="7">
        <v>63</v>
      </c>
      <c r="B85" s="49" t="s">
        <v>30</v>
      </c>
      <c r="C85" s="12">
        <f t="shared" si="15"/>
        <v>114803.1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72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114803.1</v>
      </c>
      <c r="R85" s="47">
        <v>0</v>
      </c>
      <c r="S85" s="14">
        <v>0</v>
      </c>
      <c r="T85" s="14">
        <v>0</v>
      </c>
    </row>
    <row r="86" spans="1:20" ht="24.95" customHeight="1" x14ac:dyDescent="0.25">
      <c r="A86" s="26" t="s">
        <v>57</v>
      </c>
      <c r="B86" s="50"/>
      <c r="C86" s="81">
        <f t="shared" ref="C86:T86" si="16">SUM(C87:C90)</f>
        <v>17444179.790000003</v>
      </c>
      <c r="D86" s="51">
        <f t="shared" si="16"/>
        <v>0</v>
      </c>
      <c r="E86" s="51">
        <f t="shared" si="16"/>
        <v>198315.19</v>
      </c>
      <c r="F86" s="51">
        <f t="shared" si="16"/>
        <v>0</v>
      </c>
      <c r="G86" s="51">
        <f t="shared" si="16"/>
        <v>732800.38</v>
      </c>
      <c r="H86" s="51">
        <f t="shared" si="16"/>
        <v>826936.90999999992</v>
      </c>
      <c r="I86" s="51">
        <f t="shared" si="16"/>
        <v>0</v>
      </c>
      <c r="J86" s="84">
        <f t="shared" si="16"/>
        <v>0</v>
      </c>
      <c r="K86" s="51">
        <f t="shared" si="16"/>
        <v>0</v>
      </c>
      <c r="L86" s="51">
        <f t="shared" si="16"/>
        <v>8716662.790000001</v>
      </c>
      <c r="M86" s="51">
        <f t="shared" si="16"/>
        <v>0</v>
      </c>
      <c r="N86" s="51">
        <f t="shared" si="16"/>
        <v>4751762.1900000004</v>
      </c>
      <c r="O86" s="51">
        <f t="shared" si="16"/>
        <v>1173410.22</v>
      </c>
      <c r="P86" s="51">
        <f t="shared" si="16"/>
        <v>0</v>
      </c>
      <c r="Q86" s="51">
        <f t="shared" si="16"/>
        <v>433622</v>
      </c>
      <c r="R86" s="51">
        <f t="shared" si="16"/>
        <v>610670.11</v>
      </c>
      <c r="S86" s="51">
        <f t="shared" si="16"/>
        <v>0</v>
      </c>
      <c r="T86" s="51">
        <f t="shared" si="16"/>
        <v>0</v>
      </c>
    </row>
    <row r="87" spans="1:20" ht="24.95" customHeight="1" x14ac:dyDescent="0.25">
      <c r="A87" s="45">
        <v>64</v>
      </c>
      <c r="B87" s="9" t="s">
        <v>199</v>
      </c>
      <c r="C87" s="12">
        <f>D87+E87+F87+G87+H87+I87+K87+L87+M87+N87+O87+P87+Q87+R87</f>
        <v>831529.38</v>
      </c>
      <c r="D87" s="47">
        <v>0</v>
      </c>
      <c r="E87" s="47">
        <v>0</v>
      </c>
      <c r="F87" s="47">
        <v>0</v>
      </c>
      <c r="G87" s="47">
        <v>732800.38</v>
      </c>
      <c r="H87" s="47">
        <v>0</v>
      </c>
      <c r="I87" s="47">
        <v>0</v>
      </c>
      <c r="J87" s="72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84580</v>
      </c>
      <c r="R87" s="47">
        <v>14149</v>
      </c>
      <c r="S87" s="14">
        <v>0</v>
      </c>
      <c r="T87" s="14">
        <v>0</v>
      </c>
    </row>
    <row r="88" spans="1:20" s="83" customFormat="1" ht="24.95" customHeight="1" x14ac:dyDescent="0.25">
      <c r="A88" s="45">
        <v>65</v>
      </c>
      <c r="B88" s="9" t="s">
        <v>201</v>
      </c>
      <c r="C88" s="12">
        <f>D88+E88+F88+G88+H88+I88+K88+L88+M88+N88+O88+P88+Q88+R88</f>
        <v>7983062.1500000013</v>
      </c>
      <c r="D88" s="47">
        <v>0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72">
        <v>0</v>
      </c>
      <c r="K88" s="47">
        <v>0</v>
      </c>
      <c r="L88" s="47">
        <v>5283784.57</v>
      </c>
      <c r="M88" s="47">
        <v>0</v>
      </c>
      <c r="N88" s="47">
        <v>2115388.7200000002</v>
      </c>
      <c r="O88" s="47">
        <v>436645.32</v>
      </c>
      <c r="P88" s="47">
        <v>0</v>
      </c>
      <c r="Q88" s="47">
        <v>0</v>
      </c>
      <c r="R88" s="47">
        <v>147243.54</v>
      </c>
      <c r="S88" s="14">
        <v>0</v>
      </c>
      <c r="T88" s="14">
        <v>0</v>
      </c>
    </row>
    <row r="89" spans="1:20" ht="24.95" customHeight="1" x14ac:dyDescent="0.25">
      <c r="A89" s="45">
        <v>66</v>
      </c>
      <c r="B89" s="9" t="s">
        <v>204</v>
      </c>
      <c r="C89" s="12">
        <f>D89+E89+F89+G89+H89+I89+K89+L89+M89+N89+O89+P89+Q89+R89</f>
        <v>4507063.33</v>
      </c>
      <c r="D89" s="47">
        <v>0</v>
      </c>
      <c r="E89" s="47">
        <v>98574.49</v>
      </c>
      <c r="F89" s="47">
        <v>0</v>
      </c>
      <c r="G89" s="47">
        <v>0</v>
      </c>
      <c r="H89" s="47">
        <v>411037</v>
      </c>
      <c r="I89" s="47">
        <v>0</v>
      </c>
      <c r="J89" s="72">
        <v>0</v>
      </c>
      <c r="K89" s="47">
        <v>0</v>
      </c>
      <c r="L89" s="47">
        <v>1706345.38</v>
      </c>
      <c r="M89" s="47">
        <v>0</v>
      </c>
      <c r="N89" s="47">
        <v>1526129.76</v>
      </c>
      <c r="O89" s="47">
        <v>366216.13</v>
      </c>
      <c r="P89" s="47">
        <v>0</v>
      </c>
      <c r="Q89" s="47">
        <v>174414</v>
      </c>
      <c r="R89" s="47">
        <v>224346.57</v>
      </c>
      <c r="S89" s="14">
        <v>0</v>
      </c>
      <c r="T89" s="14">
        <v>0</v>
      </c>
    </row>
    <row r="90" spans="1:20" ht="24.95" customHeight="1" x14ac:dyDescent="0.25">
      <c r="A90" s="45">
        <v>67</v>
      </c>
      <c r="B90" s="9" t="s">
        <v>207</v>
      </c>
      <c r="C90" s="12">
        <f>D90+E90+F90+G90+H90+I90+K90+L90+M90+N90+O90+P90+Q90+R90</f>
        <v>4122524.93</v>
      </c>
      <c r="D90" s="47">
        <v>0</v>
      </c>
      <c r="E90" s="47">
        <v>99740.7</v>
      </c>
      <c r="F90" s="47">
        <v>0</v>
      </c>
      <c r="G90" s="47">
        <v>0</v>
      </c>
      <c r="H90" s="47">
        <v>415899.91</v>
      </c>
      <c r="I90" s="47">
        <v>0</v>
      </c>
      <c r="J90" s="72">
        <v>0</v>
      </c>
      <c r="K90" s="47">
        <v>0</v>
      </c>
      <c r="L90" s="47">
        <v>1726532.84</v>
      </c>
      <c r="M90" s="47">
        <v>0</v>
      </c>
      <c r="N90" s="47">
        <v>1110243.71</v>
      </c>
      <c r="O90" s="47">
        <v>370548.77</v>
      </c>
      <c r="P90" s="47">
        <v>0</v>
      </c>
      <c r="Q90" s="47">
        <v>174628</v>
      </c>
      <c r="R90" s="47">
        <v>224931</v>
      </c>
      <c r="S90" s="14">
        <v>0</v>
      </c>
      <c r="T90" s="14">
        <v>0</v>
      </c>
    </row>
    <row r="91" spans="1:20" ht="24.95" customHeight="1" x14ac:dyDescent="0.25">
      <c r="A91" s="46" t="s">
        <v>85</v>
      </c>
      <c r="B91" s="54"/>
      <c r="C91" s="81">
        <f t="shared" ref="C91:T91" si="17">SUM(C92:C217)</f>
        <v>2275661837.5499983</v>
      </c>
      <c r="D91" s="51">
        <f t="shared" si="17"/>
        <v>332034154.65999997</v>
      </c>
      <c r="E91" s="51">
        <f t="shared" si="17"/>
        <v>45382029.32</v>
      </c>
      <c r="F91" s="51">
        <f t="shared" si="17"/>
        <v>87786297.25</v>
      </c>
      <c r="G91" s="51">
        <f t="shared" si="17"/>
        <v>116968619.26000001</v>
      </c>
      <c r="H91" s="51">
        <f t="shared" si="17"/>
        <v>234596166.05000001</v>
      </c>
      <c r="I91" s="51">
        <f t="shared" si="17"/>
        <v>4551022</v>
      </c>
      <c r="J91" s="84">
        <f t="shared" si="17"/>
        <v>73</v>
      </c>
      <c r="K91" s="51">
        <f t="shared" si="17"/>
        <v>234312142.40000001</v>
      </c>
      <c r="L91" s="51">
        <f t="shared" si="17"/>
        <v>499748762.06000012</v>
      </c>
      <c r="M91" s="51">
        <f t="shared" si="17"/>
        <v>18868092.280000001</v>
      </c>
      <c r="N91" s="51">
        <f t="shared" si="17"/>
        <v>595929786.76999998</v>
      </c>
      <c r="O91" s="51">
        <f t="shared" si="17"/>
        <v>19203862.09</v>
      </c>
      <c r="P91" s="51">
        <f t="shared" si="17"/>
        <v>0</v>
      </c>
      <c r="Q91" s="51">
        <f t="shared" si="17"/>
        <v>47005444.250000015</v>
      </c>
      <c r="R91" s="51">
        <f t="shared" si="17"/>
        <v>39275459.159999982</v>
      </c>
      <c r="S91" s="51">
        <f t="shared" si="17"/>
        <v>0</v>
      </c>
      <c r="T91" s="51">
        <f t="shared" si="17"/>
        <v>0</v>
      </c>
    </row>
    <row r="92" spans="1:20" ht="24.95" customHeight="1" x14ac:dyDescent="0.25">
      <c r="A92" s="53">
        <v>68</v>
      </c>
      <c r="B92" s="49" t="s">
        <v>96</v>
      </c>
      <c r="C92" s="12">
        <f t="shared" ref="C92:C123" si="18">D92+E92+F92+G92+H92+I92+K92+L92+M92+N92+O92+P92+Q92+R92</f>
        <v>521380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72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521380</v>
      </c>
      <c r="R92" s="47">
        <v>0</v>
      </c>
      <c r="S92" s="14">
        <v>0</v>
      </c>
      <c r="T92" s="14">
        <v>0</v>
      </c>
    </row>
    <row r="93" spans="1:20" ht="24.95" customHeight="1" x14ac:dyDescent="0.25">
      <c r="A93" s="53">
        <v>69</v>
      </c>
      <c r="B93" s="9" t="s">
        <v>122</v>
      </c>
      <c r="C93" s="12">
        <f t="shared" si="18"/>
        <v>199482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72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199482</v>
      </c>
      <c r="R93" s="47">
        <v>0</v>
      </c>
      <c r="S93" s="14">
        <v>0</v>
      </c>
      <c r="T93" s="14">
        <v>0</v>
      </c>
    </row>
    <row r="94" spans="1:20" ht="24.95" customHeight="1" x14ac:dyDescent="0.25">
      <c r="A94" s="53">
        <v>70</v>
      </c>
      <c r="B94" s="9" t="s">
        <v>12</v>
      </c>
      <c r="C94" s="12">
        <f t="shared" si="18"/>
        <v>1874543.17</v>
      </c>
      <c r="D94" s="47">
        <v>1610770.5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72">
        <v>0</v>
      </c>
      <c r="K94" s="47">
        <v>0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169342.2</v>
      </c>
      <c r="R94" s="47">
        <v>94430.47</v>
      </c>
      <c r="S94" s="14">
        <v>0</v>
      </c>
      <c r="T94" s="14">
        <v>0</v>
      </c>
    </row>
    <row r="95" spans="1:20" ht="24.95" customHeight="1" x14ac:dyDescent="0.25">
      <c r="A95" s="53">
        <v>71</v>
      </c>
      <c r="B95" s="9" t="s">
        <v>169</v>
      </c>
      <c r="C95" s="12">
        <f t="shared" si="18"/>
        <v>24499753.610000003</v>
      </c>
      <c r="D95" s="47">
        <v>3887091.85</v>
      </c>
      <c r="E95" s="47">
        <v>729928.2</v>
      </c>
      <c r="F95" s="47">
        <v>0</v>
      </c>
      <c r="G95" s="47">
        <v>662784.4</v>
      </c>
      <c r="H95" s="47">
        <v>1558931.8</v>
      </c>
      <c r="I95" s="47">
        <v>0</v>
      </c>
      <c r="J95" s="72">
        <v>0</v>
      </c>
      <c r="K95" s="47">
        <v>0</v>
      </c>
      <c r="L95" s="47">
        <v>5457125.4000000004</v>
      </c>
      <c r="M95" s="47">
        <v>0</v>
      </c>
      <c r="N95" s="47">
        <v>11161306.949999999</v>
      </c>
      <c r="O95" s="47">
        <v>530618.80000000005</v>
      </c>
      <c r="P95" s="47">
        <v>0</v>
      </c>
      <c r="Q95" s="47">
        <v>0</v>
      </c>
      <c r="R95" s="47">
        <v>511966.20999999996</v>
      </c>
      <c r="S95" s="14">
        <v>0</v>
      </c>
      <c r="T95" s="14">
        <v>0</v>
      </c>
    </row>
    <row r="96" spans="1:20" ht="24.95" customHeight="1" x14ac:dyDescent="0.25">
      <c r="A96" s="53">
        <v>72</v>
      </c>
      <c r="B96" s="9" t="s">
        <v>130</v>
      </c>
      <c r="C96" s="12">
        <f t="shared" si="18"/>
        <v>16515307.180000002</v>
      </c>
      <c r="D96" s="47">
        <v>0</v>
      </c>
      <c r="E96" s="47">
        <v>0</v>
      </c>
      <c r="F96" s="47">
        <v>0</v>
      </c>
      <c r="G96" s="47">
        <v>0</v>
      </c>
      <c r="H96" s="47">
        <v>0</v>
      </c>
      <c r="I96" s="47">
        <v>0</v>
      </c>
      <c r="J96" s="72">
        <v>0</v>
      </c>
      <c r="K96" s="47">
        <v>0</v>
      </c>
      <c r="L96" s="47">
        <v>16215596.630000001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299710.55</v>
      </c>
      <c r="S96" s="14">
        <v>0</v>
      </c>
      <c r="T96" s="14">
        <v>0</v>
      </c>
    </row>
    <row r="97" spans="1:20" ht="24.95" customHeight="1" x14ac:dyDescent="0.25">
      <c r="A97" s="53">
        <v>73</v>
      </c>
      <c r="B97" s="9" t="s">
        <v>173</v>
      </c>
      <c r="C97" s="12">
        <f t="shared" si="18"/>
        <v>15702583.960000001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72">
        <v>0</v>
      </c>
      <c r="K97" s="47">
        <v>0</v>
      </c>
      <c r="L97" s="47">
        <v>15395102.57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307481.39</v>
      </c>
      <c r="S97" s="14">
        <v>0</v>
      </c>
      <c r="T97" s="14">
        <v>0</v>
      </c>
    </row>
    <row r="98" spans="1:20" ht="24.95" customHeight="1" x14ac:dyDescent="0.25">
      <c r="A98" s="53">
        <v>74</v>
      </c>
      <c r="B98" s="9" t="s">
        <v>46</v>
      </c>
      <c r="C98" s="12">
        <f t="shared" si="18"/>
        <v>15438111.09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72">
        <v>0</v>
      </c>
      <c r="K98" s="47">
        <v>0</v>
      </c>
      <c r="L98" s="47">
        <v>15135076.99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v>303034.09999999998</v>
      </c>
      <c r="S98" s="14">
        <v>0</v>
      </c>
      <c r="T98" s="14">
        <v>0</v>
      </c>
    </row>
    <row r="99" spans="1:20" ht="24.95" customHeight="1" x14ac:dyDescent="0.25">
      <c r="A99" s="53">
        <v>75</v>
      </c>
      <c r="B99" s="9" t="s">
        <v>52</v>
      </c>
      <c r="C99" s="12">
        <f t="shared" si="18"/>
        <v>15439959.529999999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72">
        <v>0</v>
      </c>
      <c r="K99" s="47">
        <v>0</v>
      </c>
      <c r="L99" s="47">
        <v>15135076.99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304882.53999999998</v>
      </c>
      <c r="S99" s="14">
        <v>0</v>
      </c>
      <c r="T99" s="14">
        <v>0</v>
      </c>
    </row>
    <row r="100" spans="1:20" ht="24.95" customHeight="1" x14ac:dyDescent="0.25">
      <c r="A100" s="53">
        <v>76</v>
      </c>
      <c r="B100" s="9" t="s">
        <v>59</v>
      </c>
      <c r="C100" s="12">
        <f t="shared" si="18"/>
        <v>4222903.29</v>
      </c>
      <c r="D100" s="47">
        <v>0</v>
      </c>
      <c r="E100" s="47">
        <v>0</v>
      </c>
      <c r="F100" s="47">
        <v>0</v>
      </c>
      <c r="G100" s="47">
        <v>0</v>
      </c>
      <c r="H100" s="47">
        <v>4082018.61</v>
      </c>
      <c r="I100" s="47">
        <v>0</v>
      </c>
      <c r="J100" s="72">
        <v>0</v>
      </c>
      <c r="K100" s="47">
        <v>0</v>
      </c>
      <c r="L100" s="47">
        <v>0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140884.68</v>
      </c>
      <c r="S100" s="14">
        <v>0</v>
      </c>
      <c r="T100" s="14">
        <v>0</v>
      </c>
    </row>
    <row r="101" spans="1:20" ht="24.95" customHeight="1" x14ac:dyDescent="0.25">
      <c r="A101" s="53">
        <v>77</v>
      </c>
      <c r="B101" s="9" t="s">
        <v>143</v>
      </c>
      <c r="C101" s="12">
        <f t="shared" si="18"/>
        <v>13962315.440000001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72">
        <v>0</v>
      </c>
      <c r="K101" s="47">
        <v>0</v>
      </c>
      <c r="L101" s="47">
        <v>13654700.73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307614.71000000002</v>
      </c>
      <c r="S101" s="14">
        <v>0</v>
      </c>
      <c r="T101" s="14">
        <v>0</v>
      </c>
    </row>
    <row r="102" spans="1:20" ht="24.95" customHeight="1" x14ac:dyDescent="0.25">
      <c r="A102" s="53">
        <v>78</v>
      </c>
      <c r="B102" s="9" t="s">
        <v>182</v>
      </c>
      <c r="C102" s="12">
        <f t="shared" si="18"/>
        <v>2155563.9700000002</v>
      </c>
      <c r="D102" s="47">
        <v>0</v>
      </c>
      <c r="E102" s="47">
        <v>0</v>
      </c>
      <c r="F102" s="47">
        <v>0</v>
      </c>
      <c r="G102" s="47">
        <v>0</v>
      </c>
      <c r="H102" s="47">
        <v>2106093.89</v>
      </c>
      <c r="I102" s="47">
        <v>0</v>
      </c>
      <c r="J102" s="72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49470.080000000002</v>
      </c>
      <c r="S102" s="14">
        <v>0</v>
      </c>
      <c r="T102" s="14">
        <v>0</v>
      </c>
    </row>
    <row r="103" spans="1:20" ht="24.95" customHeight="1" x14ac:dyDescent="0.25">
      <c r="A103" s="53">
        <v>79</v>
      </c>
      <c r="B103" s="9" t="s">
        <v>87</v>
      </c>
      <c r="C103" s="12">
        <f t="shared" si="18"/>
        <v>29207981.460000001</v>
      </c>
      <c r="D103" s="47">
        <v>15212096.050000001</v>
      </c>
      <c r="E103" s="47">
        <v>1354803.77</v>
      </c>
      <c r="F103" s="47">
        <v>3211155.78</v>
      </c>
      <c r="G103" s="47">
        <v>3678068.68</v>
      </c>
      <c r="H103" s="47">
        <v>5096628.43</v>
      </c>
      <c r="I103" s="47">
        <v>0</v>
      </c>
      <c r="J103" s="72">
        <v>0</v>
      </c>
      <c r="K103" s="47">
        <v>0</v>
      </c>
      <c r="L103" s="47">
        <v>0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v>655228.75</v>
      </c>
      <c r="S103" s="14">
        <v>0</v>
      </c>
      <c r="T103" s="14">
        <v>0</v>
      </c>
    </row>
    <row r="104" spans="1:20" ht="24.95" customHeight="1" x14ac:dyDescent="0.25">
      <c r="A104" s="53">
        <v>80</v>
      </c>
      <c r="B104" s="9" t="s">
        <v>150</v>
      </c>
      <c r="C104" s="12">
        <f t="shared" si="18"/>
        <v>5338045.47</v>
      </c>
      <c r="D104" s="47">
        <v>0</v>
      </c>
      <c r="E104" s="47">
        <v>0</v>
      </c>
      <c r="F104" s="47">
        <v>0</v>
      </c>
      <c r="G104" s="47">
        <v>0</v>
      </c>
      <c r="H104" s="47">
        <v>5252650.2699999996</v>
      </c>
      <c r="I104" s="47">
        <v>0</v>
      </c>
      <c r="J104" s="72">
        <v>0</v>
      </c>
      <c r="K104" s="47">
        <v>0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85395.199999999997</v>
      </c>
      <c r="S104" s="14">
        <v>0</v>
      </c>
      <c r="T104" s="14">
        <v>0</v>
      </c>
    </row>
    <row r="105" spans="1:20" ht="24.95" customHeight="1" x14ac:dyDescent="0.25">
      <c r="A105" s="53">
        <v>81</v>
      </c>
      <c r="B105" s="9" t="s">
        <v>116</v>
      </c>
      <c r="C105" s="12">
        <f t="shared" si="18"/>
        <v>6795932.6399999997</v>
      </c>
      <c r="D105" s="47">
        <v>0</v>
      </c>
      <c r="E105" s="47">
        <v>0</v>
      </c>
      <c r="F105" s="47">
        <v>0</v>
      </c>
      <c r="G105" s="47">
        <v>0</v>
      </c>
      <c r="H105" s="47">
        <v>6590361.7699999996</v>
      </c>
      <c r="I105" s="47">
        <v>0</v>
      </c>
      <c r="J105" s="72">
        <v>0</v>
      </c>
      <c r="K105" s="47">
        <v>0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142830</v>
      </c>
      <c r="R105" s="47">
        <v>62740.87</v>
      </c>
      <c r="S105" s="14">
        <v>0</v>
      </c>
      <c r="T105" s="14">
        <v>0</v>
      </c>
    </row>
    <row r="106" spans="1:20" ht="24.95" customHeight="1" x14ac:dyDescent="0.25">
      <c r="A106" s="53">
        <v>82</v>
      </c>
      <c r="B106" s="49" t="s">
        <v>192</v>
      </c>
      <c r="C106" s="12">
        <f t="shared" si="18"/>
        <v>57237302.260000005</v>
      </c>
      <c r="D106" s="47">
        <v>11837068.18</v>
      </c>
      <c r="E106" s="47">
        <v>1760933.58</v>
      </c>
      <c r="F106" s="47">
        <v>2600292.7999999998</v>
      </c>
      <c r="G106" s="47">
        <v>11534975.34</v>
      </c>
      <c r="H106" s="47">
        <v>4191060.16</v>
      </c>
      <c r="I106" s="47">
        <v>0</v>
      </c>
      <c r="J106" s="72">
        <v>0</v>
      </c>
      <c r="K106" s="47">
        <v>0</v>
      </c>
      <c r="L106" s="47">
        <v>10162173.699999999</v>
      </c>
      <c r="M106" s="47">
        <v>659633.1</v>
      </c>
      <c r="N106" s="47">
        <v>12995728.060000001</v>
      </c>
      <c r="O106" s="47">
        <v>1124244.24</v>
      </c>
      <c r="P106" s="47">
        <v>0</v>
      </c>
      <c r="Q106" s="47">
        <v>0</v>
      </c>
      <c r="R106" s="47">
        <v>371193.1</v>
      </c>
      <c r="S106" s="14">
        <v>0</v>
      </c>
      <c r="T106" s="14">
        <v>0</v>
      </c>
    </row>
    <row r="107" spans="1:20" s="83" customFormat="1" ht="24.95" customHeight="1" x14ac:dyDescent="0.25">
      <c r="A107" s="53">
        <v>83</v>
      </c>
      <c r="B107" s="49" t="s">
        <v>15</v>
      </c>
      <c r="C107" s="12">
        <f t="shared" si="18"/>
        <v>24892429.489999998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72">
        <v>0</v>
      </c>
      <c r="K107" s="47">
        <v>0</v>
      </c>
      <c r="L107" s="47">
        <v>0</v>
      </c>
      <c r="M107" s="47">
        <v>0</v>
      </c>
      <c r="N107" s="47">
        <v>24529502.039999999</v>
      </c>
      <c r="O107" s="47">
        <v>0</v>
      </c>
      <c r="P107" s="47">
        <v>0</v>
      </c>
      <c r="Q107" s="47">
        <v>0</v>
      </c>
      <c r="R107" s="47">
        <v>362927.45</v>
      </c>
      <c r="S107" s="14">
        <v>0</v>
      </c>
      <c r="T107" s="14">
        <v>0</v>
      </c>
    </row>
    <row r="108" spans="1:20" ht="24.95" customHeight="1" x14ac:dyDescent="0.25">
      <c r="A108" s="53">
        <v>84</v>
      </c>
      <c r="B108" s="49" t="s">
        <v>197</v>
      </c>
      <c r="C108" s="12">
        <f t="shared" si="18"/>
        <v>25110093.41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72">
        <v>0</v>
      </c>
      <c r="K108" s="47">
        <v>0</v>
      </c>
      <c r="L108" s="47">
        <v>0</v>
      </c>
      <c r="M108" s="47">
        <v>820115</v>
      </c>
      <c r="N108" s="47">
        <v>23006258.75</v>
      </c>
      <c r="O108" s="47">
        <v>962883.86</v>
      </c>
      <c r="P108" s="47">
        <v>0</v>
      </c>
      <c r="Q108" s="47">
        <v>0</v>
      </c>
      <c r="R108" s="47">
        <v>320835.8</v>
      </c>
      <c r="S108" s="14">
        <v>0</v>
      </c>
      <c r="T108" s="14">
        <v>0</v>
      </c>
    </row>
    <row r="109" spans="1:20" ht="24.95" customHeight="1" x14ac:dyDescent="0.25">
      <c r="A109" s="53">
        <v>85</v>
      </c>
      <c r="B109" s="49" t="s">
        <v>202</v>
      </c>
      <c r="C109" s="12">
        <f t="shared" si="18"/>
        <v>12617384.67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72">
        <v>0</v>
      </c>
      <c r="K109" s="47">
        <v>0</v>
      </c>
      <c r="L109" s="47">
        <v>11644442.880000001</v>
      </c>
      <c r="M109" s="47">
        <v>0</v>
      </c>
      <c r="N109" s="47">
        <v>0</v>
      </c>
      <c r="O109" s="47">
        <v>0</v>
      </c>
      <c r="P109" s="47">
        <v>0</v>
      </c>
      <c r="Q109" s="47">
        <v>559154.27</v>
      </c>
      <c r="R109" s="47">
        <v>413787.52</v>
      </c>
      <c r="S109" s="14">
        <v>0</v>
      </c>
      <c r="T109" s="14">
        <v>0</v>
      </c>
    </row>
    <row r="110" spans="1:20" ht="24.95" customHeight="1" x14ac:dyDescent="0.25">
      <c r="A110" s="53">
        <v>86</v>
      </c>
      <c r="B110" s="49" t="s">
        <v>140</v>
      </c>
      <c r="C110" s="12">
        <f t="shared" si="18"/>
        <v>19980176.239999998</v>
      </c>
      <c r="D110" s="47">
        <v>6490503.9500000002</v>
      </c>
      <c r="E110" s="47">
        <v>814878.09</v>
      </c>
      <c r="F110" s="47">
        <v>1792731.79</v>
      </c>
      <c r="G110" s="47">
        <v>4000000</v>
      </c>
      <c r="H110" s="47">
        <v>3597686.75</v>
      </c>
      <c r="I110" s="47">
        <v>0</v>
      </c>
      <c r="J110" s="72">
        <v>0</v>
      </c>
      <c r="K110" s="47">
        <v>0</v>
      </c>
      <c r="L110" s="47">
        <v>0</v>
      </c>
      <c r="M110" s="47">
        <v>978993</v>
      </c>
      <c r="N110" s="47">
        <v>0</v>
      </c>
      <c r="O110" s="47">
        <v>0</v>
      </c>
      <c r="P110" s="47">
        <v>0</v>
      </c>
      <c r="Q110" s="47">
        <v>953302</v>
      </c>
      <c r="R110" s="47">
        <v>1352080.66</v>
      </c>
      <c r="S110" s="14">
        <v>0</v>
      </c>
      <c r="T110" s="14">
        <v>0</v>
      </c>
    </row>
    <row r="111" spans="1:20" ht="24.95" customHeight="1" x14ac:dyDescent="0.25">
      <c r="A111" s="53">
        <v>87</v>
      </c>
      <c r="B111" s="49" t="s">
        <v>109</v>
      </c>
      <c r="C111" s="12">
        <f t="shared" si="18"/>
        <v>5060666.53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72">
        <v>0</v>
      </c>
      <c r="K111" s="47">
        <v>0</v>
      </c>
      <c r="L111" s="47">
        <v>4900355.4400000004</v>
      </c>
      <c r="M111" s="47">
        <v>0</v>
      </c>
      <c r="N111" s="47">
        <v>0</v>
      </c>
      <c r="O111" s="47">
        <v>0</v>
      </c>
      <c r="P111" s="47">
        <v>0</v>
      </c>
      <c r="Q111" s="47">
        <v>95988</v>
      </c>
      <c r="R111" s="47">
        <v>64323.09</v>
      </c>
      <c r="S111" s="14">
        <v>0</v>
      </c>
      <c r="T111" s="14">
        <v>0</v>
      </c>
    </row>
    <row r="112" spans="1:20" ht="24.95" customHeight="1" x14ac:dyDescent="0.25">
      <c r="A112" s="53">
        <v>88</v>
      </c>
      <c r="B112" s="49" t="s">
        <v>198</v>
      </c>
      <c r="C112" s="12">
        <f t="shared" si="18"/>
        <v>3153149.46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72">
        <v>0</v>
      </c>
      <c r="K112" s="47">
        <v>0</v>
      </c>
      <c r="L112" s="47">
        <v>0</v>
      </c>
      <c r="M112" s="47">
        <v>0</v>
      </c>
      <c r="N112" s="47">
        <v>2913083.48</v>
      </c>
      <c r="O112" s="47">
        <v>0</v>
      </c>
      <c r="P112" s="47">
        <v>0</v>
      </c>
      <c r="Q112" s="47">
        <v>0</v>
      </c>
      <c r="R112" s="47">
        <v>240065.98</v>
      </c>
      <c r="S112" s="14">
        <v>0</v>
      </c>
      <c r="T112" s="14">
        <v>0</v>
      </c>
    </row>
    <row r="113" spans="1:20" s="83" customFormat="1" ht="24.95" customHeight="1" x14ac:dyDescent="0.25">
      <c r="A113" s="53">
        <v>89</v>
      </c>
      <c r="B113" s="49" t="s">
        <v>147</v>
      </c>
      <c r="C113" s="12">
        <f t="shared" si="18"/>
        <v>8306265.29</v>
      </c>
      <c r="D113" s="47">
        <v>8109538.2000000002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72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196727.09</v>
      </c>
      <c r="S113" s="14">
        <v>0</v>
      </c>
      <c r="T113" s="14">
        <v>0</v>
      </c>
    </row>
    <row r="114" spans="1:20" ht="24.95" customHeight="1" x14ac:dyDescent="0.25">
      <c r="A114" s="53">
        <v>90</v>
      </c>
      <c r="B114" s="49" t="s">
        <v>149</v>
      </c>
      <c r="C114" s="12">
        <f t="shared" si="18"/>
        <v>13081612.57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I114" s="47">
        <v>0</v>
      </c>
      <c r="J114" s="72">
        <v>0</v>
      </c>
      <c r="K114" s="47">
        <v>0</v>
      </c>
      <c r="L114" s="47">
        <v>12824462.689999999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v>257149.88</v>
      </c>
      <c r="S114" s="14">
        <v>0</v>
      </c>
      <c r="T114" s="14">
        <v>0</v>
      </c>
    </row>
    <row r="115" spans="1:20" ht="24.95" customHeight="1" x14ac:dyDescent="0.25">
      <c r="A115" s="53">
        <v>91</v>
      </c>
      <c r="B115" s="49" t="s">
        <v>205</v>
      </c>
      <c r="C115" s="12">
        <f t="shared" si="18"/>
        <v>22108778.449999999</v>
      </c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I115" s="47">
        <v>0</v>
      </c>
      <c r="J115" s="72">
        <v>0</v>
      </c>
      <c r="K115" s="47">
        <v>0</v>
      </c>
      <c r="L115" s="47">
        <v>0</v>
      </c>
      <c r="M115" s="47">
        <v>409739.42</v>
      </c>
      <c r="N115" s="47">
        <v>21546006.559999999</v>
      </c>
      <c r="O115" s="47">
        <v>0</v>
      </c>
      <c r="P115" s="47">
        <v>0</v>
      </c>
      <c r="Q115" s="47">
        <v>0</v>
      </c>
      <c r="R115" s="47">
        <v>153032.47</v>
      </c>
      <c r="S115" s="14">
        <v>0</v>
      </c>
      <c r="T115" s="14">
        <v>0</v>
      </c>
    </row>
    <row r="116" spans="1:20" ht="24.95" customHeight="1" x14ac:dyDescent="0.25">
      <c r="A116" s="53">
        <v>92</v>
      </c>
      <c r="B116" s="49" t="s">
        <v>208</v>
      </c>
      <c r="C116" s="12">
        <f t="shared" si="18"/>
        <v>13091229.819999998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I116" s="47">
        <v>0</v>
      </c>
      <c r="J116" s="72">
        <v>0</v>
      </c>
      <c r="K116" s="47">
        <v>0</v>
      </c>
      <c r="L116" s="47">
        <v>12856942.869999999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234286.95</v>
      </c>
      <c r="S116" s="14">
        <v>0</v>
      </c>
      <c r="T116" s="14">
        <v>0</v>
      </c>
    </row>
    <row r="117" spans="1:20" ht="24.95" customHeight="1" x14ac:dyDescent="0.25">
      <c r="A117" s="53">
        <v>93</v>
      </c>
      <c r="B117" s="49" t="s">
        <v>124</v>
      </c>
      <c r="C117" s="12">
        <f t="shared" si="18"/>
        <v>5489873.5</v>
      </c>
      <c r="D117" s="47">
        <v>0</v>
      </c>
      <c r="E117" s="47">
        <v>1478673.38</v>
      </c>
      <c r="F117" s="47">
        <v>0</v>
      </c>
      <c r="G117" s="47">
        <v>3526636.02</v>
      </c>
      <c r="H117" s="47">
        <v>0</v>
      </c>
      <c r="I117" s="47">
        <v>0</v>
      </c>
      <c r="J117" s="72">
        <v>0</v>
      </c>
      <c r="K117" s="47">
        <v>0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278622</v>
      </c>
      <c r="R117" s="47">
        <v>205942.1</v>
      </c>
      <c r="S117" s="14">
        <v>0</v>
      </c>
      <c r="T117" s="14">
        <v>0</v>
      </c>
    </row>
    <row r="118" spans="1:20" ht="24.95" customHeight="1" x14ac:dyDescent="0.25">
      <c r="A118" s="53">
        <v>94</v>
      </c>
      <c r="B118" s="49" t="s">
        <v>99</v>
      </c>
      <c r="C118" s="12">
        <f t="shared" si="18"/>
        <v>18909569.050000004</v>
      </c>
      <c r="D118" s="47">
        <v>8721591.1400000006</v>
      </c>
      <c r="E118" s="47">
        <v>882509.32</v>
      </c>
      <c r="F118" s="47">
        <v>1556131.06</v>
      </c>
      <c r="G118" s="47">
        <v>1434533.29</v>
      </c>
      <c r="H118" s="47">
        <v>3072783.8</v>
      </c>
      <c r="I118" s="47">
        <v>0</v>
      </c>
      <c r="J118" s="72">
        <v>0</v>
      </c>
      <c r="K118" s="47">
        <v>0</v>
      </c>
      <c r="L118" s="47">
        <v>3056310.37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185710.07</v>
      </c>
      <c r="S118" s="14">
        <v>0</v>
      </c>
      <c r="T118" s="14">
        <v>0</v>
      </c>
    </row>
    <row r="119" spans="1:20" ht="24.95" customHeight="1" x14ac:dyDescent="0.25">
      <c r="A119" s="53">
        <v>95</v>
      </c>
      <c r="B119" s="49" t="s">
        <v>107</v>
      </c>
      <c r="C119" s="12">
        <f t="shared" si="18"/>
        <v>16668883.16</v>
      </c>
      <c r="D119" s="47">
        <v>8892314.7400000002</v>
      </c>
      <c r="E119" s="47">
        <v>934246.25</v>
      </c>
      <c r="F119" s="47">
        <v>1567572.97</v>
      </c>
      <c r="G119" s="47">
        <v>1472646.94</v>
      </c>
      <c r="H119" s="47">
        <v>3235421.27</v>
      </c>
      <c r="I119" s="47">
        <v>0</v>
      </c>
      <c r="J119" s="72">
        <v>0</v>
      </c>
      <c r="K119" s="47">
        <v>0</v>
      </c>
      <c r="L119" s="47">
        <v>0</v>
      </c>
      <c r="M119" s="47">
        <v>399175.39</v>
      </c>
      <c r="N119" s="47">
        <v>0</v>
      </c>
      <c r="O119" s="47">
        <v>0</v>
      </c>
      <c r="P119" s="47">
        <v>0</v>
      </c>
      <c r="Q119" s="47">
        <v>0</v>
      </c>
      <c r="R119" s="47">
        <v>167505.60000000001</v>
      </c>
      <c r="S119" s="14">
        <v>0</v>
      </c>
      <c r="T119" s="14">
        <v>0</v>
      </c>
    </row>
    <row r="120" spans="1:20" ht="24.95" customHeight="1" x14ac:dyDescent="0.25">
      <c r="A120" s="53">
        <v>96</v>
      </c>
      <c r="B120" s="49" t="s">
        <v>216</v>
      </c>
      <c r="C120" s="12">
        <f t="shared" si="18"/>
        <v>8698328.129999999</v>
      </c>
      <c r="D120" s="47">
        <v>4345188.53</v>
      </c>
      <c r="E120" s="47">
        <v>559005.18000000005</v>
      </c>
      <c r="F120" s="47">
        <v>1732557.71</v>
      </c>
      <c r="G120" s="47">
        <v>1649244.44</v>
      </c>
      <c r="H120" s="47">
        <v>0</v>
      </c>
      <c r="I120" s="47">
        <v>0</v>
      </c>
      <c r="J120" s="72">
        <v>0</v>
      </c>
      <c r="K120" s="47">
        <v>0</v>
      </c>
      <c r="L120" s="47">
        <v>0</v>
      </c>
      <c r="M120" s="47">
        <v>0</v>
      </c>
      <c r="N120" s="47">
        <v>0</v>
      </c>
      <c r="O120" s="47">
        <v>0</v>
      </c>
      <c r="P120" s="47">
        <v>0</v>
      </c>
      <c r="Q120" s="47">
        <v>202436</v>
      </c>
      <c r="R120" s="47">
        <v>209896.27</v>
      </c>
      <c r="S120" s="14">
        <v>0</v>
      </c>
      <c r="T120" s="14">
        <v>0</v>
      </c>
    </row>
    <row r="121" spans="1:20" ht="24.95" customHeight="1" x14ac:dyDescent="0.25">
      <c r="A121" s="53">
        <v>97</v>
      </c>
      <c r="B121" s="49" t="s">
        <v>113</v>
      </c>
      <c r="C121" s="12">
        <f t="shared" si="18"/>
        <v>31130799.039999999</v>
      </c>
      <c r="D121" s="47">
        <v>14483893.029999999</v>
      </c>
      <c r="E121" s="47">
        <v>2064847.55</v>
      </c>
      <c r="F121" s="47">
        <v>3901461.28</v>
      </c>
      <c r="G121" s="47">
        <v>2695231.09</v>
      </c>
      <c r="H121" s="47">
        <v>4350744</v>
      </c>
      <c r="I121" s="47">
        <v>0</v>
      </c>
      <c r="J121" s="72">
        <v>0</v>
      </c>
      <c r="K121" s="47">
        <v>0</v>
      </c>
      <c r="L121" s="47">
        <v>0</v>
      </c>
      <c r="M121" s="47">
        <v>800000</v>
      </c>
      <c r="N121" s="47">
        <v>0</v>
      </c>
      <c r="O121" s="47">
        <v>0</v>
      </c>
      <c r="P121" s="47">
        <v>0</v>
      </c>
      <c r="Q121" s="47">
        <v>1682160</v>
      </c>
      <c r="R121" s="47">
        <v>1152462.0900000001</v>
      </c>
      <c r="S121" s="14">
        <v>0</v>
      </c>
      <c r="T121" s="14">
        <v>0</v>
      </c>
    </row>
    <row r="122" spans="1:20" ht="24.95" customHeight="1" x14ac:dyDescent="0.25">
      <c r="A122" s="53">
        <v>98</v>
      </c>
      <c r="B122" s="49" t="s">
        <v>227</v>
      </c>
      <c r="C122" s="12">
        <f t="shared" si="18"/>
        <v>24681989.719999999</v>
      </c>
      <c r="D122" s="47">
        <v>0</v>
      </c>
      <c r="E122" s="47">
        <v>0</v>
      </c>
      <c r="F122" s="47">
        <v>0</v>
      </c>
      <c r="G122" s="47">
        <v>0</v>
      </c>
      <c r="H122" s="47">
        <v>3220293.98</v>
      </c>
      <c r="I122" s="47">
        <v>0</v>
      </c>
      <c r="J122" s="72">
        <v>0</v>
      </c>
      <c r="K122" s="47">
        <v>0</v>
      </c>
      <c r="L122" s="47">
        <v>0</v>
      </c>
      <c r="M122" s="47">
        <v>0</v>
      </c>
      <c r="N122" s="47">
        <v>21120775.739999998</v>
      </c>
      <c r="O122" s="47">
        <v>0</v>
      </c>
      <c r="P122" s="47">
        <v>0</v>
      </c>
      <c r="Q122" s="47">
        <v>0</v>
      </c>
      <c r="R122" s="47">
        <v>340920</v>
      </c>
      <c r="S122" s="14">
        <v>0</v>
      </c>
      <c r="T122" s="14">
        <v>0</v>
      </c>
    </row>
    <row r="123" spans="1:20" ht="24.95" customHeight="1" x14ac:dyDescent="0.25">
      <c r="A123" s="53">
        <v>99</v>
      </c>
      <c r="B123" s="49" t="s">
        <v>129</v>
      </c>
      <c r="C123" s="12">
        <f t="shared" si="18"/>
        <v>1550000.22</v>
      </c>
      <c r="D123" s="47">
        <v>0</v>
      </c>
      <c r="E123" s="47">
        <v>0</v>
      </c>
      <c r="F123" s="47">
        <v>0</v>
      </c>
      <c r="G123" s="47">
        <v>0</v>
      </c>
      <c r="H123" s="47">
        <v>0</v>
      </c>
      <c r="I123" s="47">
        <v>0</v>
      </c>
      <c r="J123" s="72">
        <v>0</v>
      </c>
      <c r="K123" s="47">
        <v>0</v>
      </c>
      <c r="L123" s="47">
        <v>1489834.83</v>
      </c>
      <c r="M123" s="47">
        <v>0</v>
      </c>
      <c r="N123" s="47">
        <v>0</v>
      </c>
      <c r="O123" s="47">
        <v>0</v>
      </c>
      <c r="P123" s="47">
        <v>0</v>
      </c>
      <c r="Q123" s="47">
        <v>42108</v>
      </c>
      <c r="R123" s="47">
        <v>18057.39</v>
      </c>
      <c r="S123" s="14">
        <v>0</v>
      </c>
      <c r="T123" s="14">
        <v>0</v>
      </c>
    </row>
    <row r="124" spans="1:20" ht="24.95" customHeight="1" x14ac:dyDescent="0.25">
      <c r="A124" s="53">
        <v>100</v>
      </c>
      <c r="B124" s="49" t="s">
        <v>229</v>
      </c>
      <c r="C124" s="12">
        <f t="shared" ref="C124:C155" si="19">D124+E124+F124+G124+H124+I124+K124+L124+M124+N124+O124+P124+Q124+R124</f>
        <v>15587229.15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72">
        <v>0</v>
      </c>
      <c r="K124" s="47">
        <v>0</v>
      </c>
      <c r="L124" s="47">
        <v>15148710.18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438518.97</v>
      </c>
      <c r="S124" s="14">
        <v>0</v>
      </c>
      <c r="T124" s="14">
        <v>0</v>
      </c>
    </row>
    <row r="125" spans="1:20" ht="24.95" customHeight="1" x14ac:dyDescent="0.25">
      <c r="A125" s="53">
        <v>101</v>
      </c>
      <c r="B125" s="49" t="s">
        <v>230</v>
      </c>
      <c r="C125" s="12">
        <f t="shared" si="19"/>
        <v>15373945.809999999</v>
      </c>
      <c r="D125" s="47">
        <v>0</v>
      </c>
      <c r="E125" s="47">
        <v>0</v>
      </c>
      <c r="F125" s="47">
        <v>0</v>
      </c>
      <c r="G125" s="47">
        <v>0</v>
      </c>
      <c r="H125" s="47">
        <v>0</v>
      </c>
      <c r="I125" s="47">
        <v>0</v>
      </c>
      <c r="J125" s="72">
        <v>0</v>
      </c>
      <c r="K125" s="47">
        <v>0</v>
      </c>
      <c r="L125" s="47">
        <v>14959253.52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414692.29</v>
      </c>
      <c r="S125" s="14">
        <v>0</v>
      </c>
      <c r="T125" s="14">
        <v>0</v>
      </c>
    </row>
    <row r="126" spans="1:20" ht="24.95" customHeight="1" x14ac:dyDescent="0.25">
      <c r="A126" s="53">
        <v>102</v>
      </c>
      <c r="B126" s="49" t="s">
        <v>133</v>
      </c>
      <c r="C126" s="12">
        <f t="shared" si="19"/>
        <v>33610515.789999999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72">
        <v>0</v>
      </c>
      <c r="K126" s="47">
        <v>0</v>
      </c>
      <c r="L126" s="47">
        <v>12879469.859999999</v>
      </c>
      <c r="M126" s="47">
        <v>867110.65</v>
      </c>
      <c r="N126" s="47">
        <v>17074109.149999999</v>
      </c>
      <c r="O126" s="47">
        <v>1478194.2</v>
      </c>
      <c r="P126" s="47">
        <v>0</v>
      </c>
      <c r="Q126" s="47">
        <v>618655</v>
      </c>
      <c r="R126" s="47">
        <v>692976.93</v>
      </c>
      <c r="S126" s="14">
        <v>0</v>
      </c>
      <c r="T126" s="14">
        <v>0</v>
      </c>
    </row>
    <row r="127" spans="1:20" ht="24.95" customHeight="1" x14ac:dyDescent="0.25">
      <c r="A127" s="53">
        <v>103</v>
      </c>
      <c r="B127" s="49" t="s">
        <v>233</v>
      </c>
      <c r="C127" s="12">
        <f t="shared" si="19"/>
        <v>14005260.209999999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72">
        <v>0</v>
      </c>
      <c r="K127" s="47">
        <v>0</v>
      </c>
      <c r="L127" s="47">
        <v>0</v>
      </c>
      <c r="M127" s="47">
        <v>0</v>
      </c>
      <c r="N127" s="47">
        <v>13457244.359999999</v>
      </c>
      <c r="O127" s="47">
        <v>0</v>
      </c>
      <c r="P127" s="47">
        <v>0</v>
      </c>
      <c r="Q127" s="47">
        <v>171180</v>
      </c>
      <c r="R127" s="47">
        <v>376835.85</v>
      </c>
      <c r="S127" s="14">
        <v>0</v>
      </c>
      <c r="T127" s="14">
        <v>0</v>
      </c>
    </row>
    <row r="128" spans="1:20" ht="24.95" customHeight="1" x14ac:dyDescent="0.25">
      <c r="A128" s="53">
        <v>104</v>
      </c>
      <c r="B128" s="49" t="s">
        <v>237</v>
      </c>
      <c r="C128" s="12">
        <f t="shared" si="19"/>
        <v>70127600.560000002</v>
      </c>
      <c r="D128" s="47">
        <v>15656791.359999999</v>
      </c>
      <c r="E128" s="47">
        <v>2329172.16</v>
      </c>
      <c r="F128" s="47">
        <v>3439385.6</v>
      </c>
      <c r="G128" s="47">
        <v>15257215.68</v>
      </c>
      <c r="H128" s="47">
        <v>0</v>
      </c>
      <c r="I128" s="47">
        <v>0</v>
      </c>
      <c r="J128" s="72">
        <v>0</v>
      </c>
      <c r="K128" s="47">
        <v>0</v>
      </c>
      <c r="L128" s="47">
        <v>13441422.4</v>
      </c>
      <c r="M128" s="47">
        <v>872491.2</v>
      </c>
      <c r="N128" s="47">
        <v>17189341.120000001</v>
      </c>
      <c r="O128" s="47">
        <v>1487028.48</v>
      </c>
      <c r="P128" s="47">
        <v>0</v>
      </c>
      <c r="Q128" s="47">
        <v>0</v>
      </c>
      <c r="R128" s="47">
        <v>454752.56</v>
      </c>
      <c r="S128" s="14">
        <v>0</v>
      </c>
      <c r="T128" s="14">
        <v>0</v>
      </c>
    </row>
    <row r="129" spans="1:20" ht="24.95" customHeight="1" x14ac:dyDescent="0.25">
      <c r="A129" s="53">
        <v>105</v>
      </c>
      <c r="B129" s="49" t="s">
        <v>72</v>
      </c>
      <c r="C129" s="12">
        <f t="shared" si="19"/>
        <v>52392026.479999997</v>
      </c>
      <c r="D129" s="47">
        <v>23122000</v>
      </c>
      <c r="E129" s="47">
        <v>3960000</v>
      </c>
      <c r="F129" s="47">
        <v>6781200</v>
      </c>
      <c r="G129" s="47">
        <v>7245200</v>
      </c>
      <c r="H129" s="47">
        <v>8520000</v>
      </c>
      <c r="I129" s="47">
        <v>0</v>
      </c>
      <c r="J129" s="72">
        <v>0</v>
      </c>
      <c r="K129" s="47">
        <v>0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1214690</v>
      </c>
      <c r="R129" s="47">
        <v>1548936.48</v>
      </c>
      <c r="S129" s="14">
        <v>0</v>
      </c>
      <c r="T129" s="14">
        <v>0</v>
      </c>
    </row>
    <row r="130" spans="1:20" ht="24.95" customHeight="1" x14ac:dyDescent="0.25">
      <c r="A130" s="53">
        <v>106</v>
      </c>
      <c r="B130" s="49" t="s">
        <v>135</v>
      </c>
      <c r="C130" s="12">
        <f t="shared" si="19"/>
        <v>102406233.11</v>
      </c>
      <c r="D130" s="47">
        <v>21048005.640000001</v>
      </c>
      <c r="E130" s="47">
        <v>2769068.84</v>
      </c>
      <c r="F130" s="47">
        <v>5173380.93</v>
      </c>
      <c r="G130" s="47">
        <v>5630611.2199999997</v>
      </c>
      <c r="H130" s="47">
        <v>19342382.539999999</v>
      </c>
      <c r="I130" s="47">
        <v>0</v>
      </c>
      <c r="J130" s="72">
        <v>0</v>
      </c>
      <c r="K130" s="47">
        <v>0</v>
      </c>
      <c r="L130" s="47">
        <v>9488812.8900000006</v>
      </c>
      <c r="M130" s="47">
        <v>1361416.04</v>
      </c>
      <c r="N130" s="47">
        <v>34939586.619999997</v>
      </c>
      <c r="O130" s="47">
        <v>1988181.15</v>
      </c>
      <c r="P130" s="47">
        <v>0</v>
      </c>
      <c r="Q130" s="47">
        <v>0</v>
      </c>
      <c r="R130" s="47">
        <v>664787.24</v>
      </c>
      <c r="S130" s="14">
        <v>0</v>
      </c>
      <c r="T130" s="14">
        <v>0</v>
      </c>
    </row>
    <row r="131" spans="1:20" ht="24.95" customHeight="1" x14ac:dyDescent="0.25">
      <c r="A131" s="53">
        <v>107</v>
      </c>
      <c r="B131" s="49" t="s">
        <v>137</v>
      </c>
      <c r="C131" s="12">
        <f t="shared" si="19"/>
        <v>17291007.43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  <c r="J131" s="72">
        <v>0</v>
      </c>
      <c r="K131" s="47">
        <v>0</v>
      </c>
      <c r="L131" s="47">
        <v>16721635.859999999</v>
      </c>
      <c r="M131" s="47">
        <v>0</v>
      </c>
      <c r="N131" s="47">
        <v>0</v>
      </c>
      <c r="O131" s="47">
        <v>0</v>
      </c>
      <c r="P131" s="47">
        <v>0</v>
      </c>
      <c r="Q131" s="47">
        <v>361360</v>
      </c>
      <c r="R131" s="47">
        <v>208011.57</v>
      </c>
      <c r="S131" s="14">
        <v>0</v>
      </c>
      <c r="T131" s="14">
        <v>0</v>
      </c>
    </row>
    <row r="132" spans="1:20" ht="24.95" customHeight="1" x14ac:dyDescent="0.25">
      <c r="A132" s="53">
        <v>108</v>
      </c>
      <c r="B132" s="49" t="s">
        <v>141</v>
      </c>
      <c r="C132" s="12">
        <f t="shared" si="19"/>
        <v>25169138.509999998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72">
        <v>0</v>
      </c>
      <c r="K132" s="47">
        <v>0</v>
      </c>
      <c r="L132" s="47">
        <v>0</v>
      </c>
      <c r="M132" s="47">
        <v>0</v>
      </c>
      <c r="N132" s="47">
        <v>24422438.539999999</v>
      </c>
      <c r="O132" s="47">
        <v>0</v>
      </c>
      <c r="P132" s="47">
        <v>0</v>
      </c>
      <c r="Q132" s="47">
        <v>0</v>
      </c>
      <c r="R132" s="47">
        <v>746699.97</v>
      </c>
      <c r="S132" s="14">
        <v>0</v>
      </c>
      <c r="T132" s="14">
        <v>0</v>
      </c>
    </row>
    <row r="133" spans="1:20" ht="24.95" customHeight="1" x14ac:dyDescent="0.25">
      <c r="A133" s="53">
        <v>109</v>
      </c>
      <c r="B133" s="49" t="s">
        <v>138</v>
      </c>
      <c r="C133" s="12">
        <f t="shared" si="19"/>
        <v>62210569.099999994</v>
      </c>
      <c r="D133" s="47">
        <v>19933252.91</v>
      </c>
      <c r="E133" s="47">
        <v>2622412.33</v>
      </c>
      <c r="F133" s="47">
        <v>4899386.3</v>
      </c>
      <c r="G133" s="47">
        <v>5332400.58</v>
      </c>
      <c r="H133" s="47">
        <v>18317963.690000001</v>
      </c>
      <c r="I133" s="47">
        <v>0</v>
      </c>
      <c r="J133" s="72">
        <v>0</v>
      </c>
      <c r="K133" s="47">
        <v>0</v>
      </c>
      <c r="L133" s="47">
        <v>8986262.6600000001</v>
      </c>
      <c r="M133" s="47">
        <v>1289312.19</v>
      </c>
      <c r="N133" s="47">
        <v>0</v>
      </c>
      <c r="O133" s="47">
        <v>0</v>
      </c>
      <c r="P133" s="47">
        <v>0</v>
      </c>
      <c r="Q133" s="47">
        <v>200000</v>
      </c>
      <c r="R133" s="47">
        <v>629578.43999999994</v>
      </c>
      <c r="S133" s="14">
        <v>0</v>
      </c>
      <c r="T133" s="14">
        <v>0</v>
      </c>
    </row>
    <row r="134" spans="1:20" ht="24.95" customHeight="1" x14ac:dyDescent="0.25">
      <c r="A134" s="53">
        <v>110</v>
      </c>
      <c r="B134" s="49" t="s">
        <v>148</v>
      </c>
      <c r="C134" s="12">
        <f t="shared" si="19"/>
        <v>54814460.650000013</v>
      </c>
      <c r="D134" s="47">
        <v>11266258.359999999</v>
      </c>
      <c r="E134" s="47">
        <v>1482185.32</v>
      </c>
      <c r="F134" s="47">
        <v>2769129.16</v>
      </c>
      <c r="G134" s="47">
        <v>3013868.48</v>
      </c>
      <c r="H134" s="47">
        <v>10353298.199999999</v>
      </c>
      <c r="I134" s="47">
        <v>0</v>
      </c>
      <c r="J134" s="72">
        <v>0</v>
      </c>
      <c r="K134" s="47">
        <v>0</v>
      </c>
      <c r="L134" s="47">
        <v>5079028.3600000003</v>
      </c>
      <c r="M134" s="47">
        <v>728718.2</v>
      </c>
      <c r="N134" s="47">
        <v>18701933.879999999</v>
      </c>
      <c r="O134" s="47">
        <v>1064203.56</v>
      </c>
      <c r="P134" s="47">
        <v>0</v>
      </c>
      <c r="Q134" s="47">
        <v>0</v>
      </c>
      <c r="R134" s="47">
        <v>355837.13</v>
      </c>
      <c r="S134" s="14">
        <v>0</v>
      </c>
      <c r="T134" s="14">
        <v>0</v>
      </c>
    </row>
    <row r="135" spans="1:20" ht="24.95" customHeight="1" x14ac:dyDescent="0.25">
      <c r="A135" s="53">
        <v>111</v>
      </c>
      <c r="B135" s="49" t="s">
        <v>152</v>
      </c>
      <c r="C135" s="12">
        <f t="shared" si="19"/>
        <v>27526531.899999999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72">
        <v>0</v>
      </c>
      <c r="K135" s="47">
        <v>0</v>
      </c>
      <c r="L135" s="47">
        <v>12152346.869999999</v>
      </c>
      <c r="M135" s="47">
        <v>0</v>
      </c>
      <c r="N135" s="47">
        <v>14382790.68</v>
      </c>
      <c r="O135" s="47">
        <v>0</v>
      </c>
      <c r="P135" s="47">
        <v>0</v>
      </c>
      <c r="Q135" s="47">
        <v>416460</v>
      </c>
      <c r="R135" s="47">
        <v>574934.35</v>
      </c>
      <c r="S135" s="14">
        <v>0</v>
      </c>
      <c r="T135" s="14">
        <v>0</v>
      </c>
    </row>
    <row r="136" spans="1:20" ht="24.95" customHeight="1" x14ac:dyDescent="0.25">
      <c r="A136" s="53">
        <v>112</v>
      </c>
      <c r="B136" s="49" t="s">
        <v>154</v>
      </c>
      <c r="C136" s="12">
        <f t="shared" si="19"/>
        <v>53062620.420000002</v>
      </c>
      <c r="D136" s="47">
        <v>0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72">
        <v>0</v>
      </c>
      <c r="K136" s="47">
        <v>0</v>
      </c>
      <c r="L136" s="47">
        <v>0</v>
      </c>
      <c r="M136" s="47">
        <v>0</v>
      </c>
      <c r="N136" s="47">
        <v>52758841.210000001</v>
      </c>
      <c r="O136" s="47">
        <v>0</v>
      </c>
      <c r="P136" s="47">
        <v>0</v>
      </c>
      <c r="Q136" s="47">
        <v>0</v>
      </c>
      <c r="R136" s="47">
        <v>303779.21000000002</v>
      </c>
      <c r="S136" s="14">
        <v>0</v>
      </c>
      <c r="T136" s="14">
        <v>0</v>
      </c>
    </row>
    <row r="137" spans="1:20" ht="24.95" customHeight="1" x14ac:dyDescent="0.25">
      <c r="A137" s="53">
        <v>113</v>
      </c>
      <c r="B137" s="49" t="s">
        <v>156</v>
      </c>
      <c r="C137" s="12">
        <f t="shared" si="19"/>
        <v>5699529.4900000002</v>
      </c>
      <c r="D137" s="47">
        <v>0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72">
        <v>0</v>
      </c>
      <c r="K137" s="47">
        <v>0</v>
      </c>
      <c r="L137" s="47">
        <v>5249561.87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449967.62</v>
      </c>
      <c r="S137" s="14">
        <v>0</v>
      </c>
      <c r="T137" s="14">
        <v>0</v>
      </c>
    </row>
    <row r="138" spans="1:20" ht="24.95" customHeight="1" x14ac:dyDescent="0.25">
      <c r="A138" s="53">
        <v>114</v>
      </c>
      <c r="B138" s="49" t="s">
        <v>81</v>
      </c>
      <c r="C138" s="12">
        <f t="shared" si="19"/>
        <v>732860</v>
      </c>
      <c r="D138" s="47">
        <v>0</v>
      </c>
      <c r="E138" s="47">
        <v>0</v>
      </c>
      <c r="F138" s="47">
        <v>0</v>
      </c>
      <c r="G138" s="47">
        <v>0</v>
      </c>
      <c r="H138" s="47">
        <v>0</v>
      </c>
      <c r="I138" s="47">
        <v>0</v>
      </c>
      <c r="J138" s="72">
        <v>0</v>
      </c>
      <c r="K138" s="47">
        <v>0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732860</v>
      </c>
      <c r="R138" s="47">
        <v>0</v>
      </c>
      <c r="S138" s="14">
        <v>0</v>
      </c>
      <c r="T138" s="14">
        <v>0</v>
      </c>
    </row>
    <row r="139" spans="1:20" ht="24.95" customHeight="1" x14ac:dyDescent="0.25">
      <c r="A139" s="53">
        <v>115</v>
      </c>
      <c r="B139" s="49" t="s">
        <v>35</v>
      </c>
      <c r="C139" s="12">
        <f t="shared" si="19"/>
        <v>78432644.050000012</v>
      </c>
      <c r="D139" s="47">
        <v>0</v>
      </c>
      <c r="E139" s="47">
        <v>4559357.34</v>
      </c>
      <c r="F139" s="47">
        <v>8518131.4299999997</v>
      </c>
      <c r="G139" s="47">
        <v>9270975.2200000007</v>
      </c>
      <c r="H139" s="47">
        <v>31847830.039999999</v>
      </c>
      <c r="I139" s="47">
        <v>0</v>
      </c>
      <c r="J139" s="72">
        <v>0</v>
      </c>
      <c r="K139" s="47">
        <v>0</v>
      </c>
      <c r="L139" s="47">
        <v>20226062.640000001</v>
      </c>
      <c r="M139" s="47">
        <v>2241613.54</v>
      </c>
      <c r="N139" s="47">
        <v>0</v>
      </c>
      <c r="O139" s="47">
        <v>0</v>
      </c>
      <c r="P139" s="47">
        <v>0</v>
      </c>
      <c r="Q139" s="47">
        <v>614080</v>
      </c>
      <c r="R139" s="47">
        <v>1154593.8400000001</v>
      </c>
      <c r="S139" s="14">
        <v>0</v>
      </c>
      <c r="T139" s="14">
        <v>0</v>
      </c>
    </row>
    <row r="140" spans="1:20" ht="24.95" customHeight="1" x14ac:dyDescent="0.25">
      <c r="A140" s="53">
        <v>116</v>
      </c>
      <c r="B140" s="49" t="s">
        <v>144</v>
      </c>
      <c r="C140" s="12">
        <f t="shared" si="19"/>
        <v>60108100.060000002</v>
      </c>
      <c r="D140" s="47">
        <v>22011132.5</v>
      </c>
      <c r="E140" s="47">
        <v>2895777.5</v>
      </c>
      <c r="F140" s="47">
        <v>5410107.5</v>
      </c>
      <c r="G140" s="47">
        <v>5888260</v>
      </c>
      <c r="H140" s="47">
        <v>20227462.5</v>
      </c>
      <c r="I140" s="47">
        <v>0</v>
      </c>
      <c r="J140" s="72">
        <v>0</v>
      </c>
      <c r="K140" s="47">
        <v>0</v>
      </c>
      <c r="L140" s="47">
        <v>0</v>
      </c>
      <c r="M140" s="47">
        <v>1423712.5</v>
      </c>
      <c r="N140" s="47">
        <v>0</v>
      </c>
      <c r="O140" s="47">
        <v>0</v>
      </c>
      <c r="P140" s="47">
        <v>0</v>
      </c>
      <c r="Q140" s="47">
        <v>1671430</v>
      </c>
      <c r="R140" s="47">
        <v>580217.56000000006</v>
      </c>
      <c r="S140" s="14">
        <v>0</v>
      </c>
      <c r="T140" s="14">
        <v>0</v>
      </c>
    </row>
    <row r="141" spans="1:20" ht="24.95" customHeight="1" x14ac:dyDescent="0.25">
      <c r="A141" s="53">
        <v>117</v>
      </c>
      <c r="B141" s="49" t="s">
        <v>172</v>
      </c>
      <c r="C141" s="12">
        <f t="shared" si="19"/>
        <v>39076463.520000003</v>
      </c>
      <c r="D141" s="47">
        <v>7932742.3499999996</v>
      </c>
      <c r="E141" s="47">
        <v>995950.07</v>
      </c>
      <c r="F141" s="47">
        <v>2191090.16</v>
      </c>
      <c r="G141" s="47">
        <v>2375340.9300000002</v>
      </c>
      <c r="H141" s="47">
        <v>4397119.58</v>
      </c>
      <c r="I141" s="47">
        <v>0</v>
      </c>
      <c r="J141" s="72">
        <v>0</v>
      </c>
      <c r="K141" s="47">
        <v>0</v>
      </c>
      <c r="L141" s="47">
        <v>7551249.75</v>
      </c>
      <c r="M141" s="47">
        <v>934605</v>
      </c>
      <c r="N141" s="47">
        <v>9336718.3399999999</v>
      </c>
      <c r="O141" s="47">
        <v>1592892</v>
      </c>
      <c r="P141" s="47">
        <v>0</v>
      </c>
      <c r="Q141" s="47">
        <v>1014610</v>
      </c>
      <c r="R141" s="47">
        <v>754145.34</v>
      </c>
      <c r="S141" s="14">
        <v>0</v>
      </c>
      <c r="T141" s="14">
        <v>0</v>
      </c>
    </row>
    <row r="142" spans="1:20" ht="24.95" customHeight="1" x14ac:dyDescent="0.25">
      <c r="A142" s="53">
        <v>118</v>
      </c>
      <c r="B142" s="49" t="s">
        <v>102</v>
      </c>
      <c r="C142" s="12">
        <f t="shared" si="19"/>
        <v>42071897.199999996</v>
      </c>
      <c r="D142" s="47">
        <v>0</v>
      </c>
      <c r="E142" s="47">
        <v>0</v>
      </c>
      <c r="F142" s="47">
        <v>0</v>
      </c>
      <c r="G142" s="47">
        <v>0</v>
      </c>
      <c r="H142" s="47">
        <v>0</v>
      </c>
      <c r="I142" s="47">
        <v>0</v>
      </c>
      <c r="J142" s="72">
        <v>0</v>
      </c>
      <c r="K142" s="47">
        <v>0</v>
      </c>
      <c r="L142" s="47">
        <v>0</v>
      </c>
      <c r="M142" s="47">
        <v>0</v>
      </c>
      <c r="N142" s="47">
        <v>38508350.159999996</v>
      </c>
      <c r="O142" s="47">
        <v>2191255.92</v>
      </c>
      <c r="P142" s="47">
        <v>0</v>
      </c>
      <c r="Q142" s="47">
        <v>475880</v>
      </c>
      <c r="R142" s="47">
        <v>896411.12</v>
      </c>
      <c r="S142" s="14">
        <v>0</v>
      </c>
      <c r="T142" s="14">
        <v>0</v>
      </c>
    </row>
    <row r="143" spans="1:20" ht="24.95" customHeight="1" x14ac:dyDescent="0.25">
      <c r="A143" s="53">
        <v>119</v>
      </c>
      <c r="B143" s="49" t="s">
        <v>42</v>
      </c>
      <c r="C143" s="12">
        <f t="shared" si="19"/>
        <v>4730943.3099999996</v>
      </c>
      <c r="D143" s="47">
        <v>0</v>
      </c>
      <c r="E143" s="47">
        <v>0</v>
      </c>
      <c r="F143" s="47">
        <v>0</v>
      </c>
      <c r="G143" s="47">
        <v>0</v>
      </c>
      <c r="H143" s="47">
        <v>0</v>
      </c>
      <c r="I143" s="47">
        <v>0</v>
      </c>
      <c r="J143" s="72">
        <v>0</v>
      </c>
      <c r="K143" s="47">
        <v>0</v>
      </c>
      <c r="L143" s="47">
        <v>4129181.09</v>
      </c>
      <c r="M143" s="47">
        <v>0</v>
      </c>
      <c r="N143" s="47">
        <v>0</v>
      </c>
      <c r="O143" s="47">
        <v>0</v>
      </c>
      <c r="P143" s="47">
        <v>0</v>
      </c>
      <c r="Q143" s="47">
        <v>531020</v>
      </c>
      <c r="R143" s="47">
        <v>70742.22</v>
      </c>
      <c r="S143" s="14">
        <v>0</v>
      </c>
      <c r="T143" s="14">
        <v>0</v>
      </c>
    </row>
    <row r="144" spans="1:20" ht="24.95" customHeight="1" x14ac:dyDescent="0.25">
      <c r="A144" s="53">
        <v>120</v>
      </c>
      <c r="B144" s="49" t="s">
        <v>184</v>
      </c>
      <c r="C144" s="12">
        <f t="shared" si="19"/>
        <v>17597307.579999998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72">
        <v>0</v>
      </c>
      <c r="K144" s="47">
        <v>0</v>
      </c>
      <c r="L144" s="47">
        <v>0</v>
      </c>
      <c r="M144" s="47">
        <v>0</v>
      </c>
      <c r="N144" s="47">
        <v>17014250.399999999</v>
      </c>
      <c r="O144" s="47">
        <v>0</v>
      </c>
      <c r="P144" s="47">
        <v>0</v>
      </c>
      <c r="Q144" s="47">
        <v>0</v>
      </c>
      <c r="R144" s="47">
        <v>583057.18000000005</v>
      </c>
      <c r="S144" s="14">
        <v>0</v>
      </c>
      <c r="T144" s="14">
        <v>0</v>
      </c>
    </row>
    <row r="145" spans="1:20" ht="24.95" customHeight="1" x14ac:dyDescent="0.25">
      <c r="A145" s="53">
        <v>121</v>
      </c>
      <c r="B145" s="49" t="s">
        <v>127</v>
      </c>
      <c r="C145" s="12">
        <f t="shared" si="19"/>
        <v>6092695.8899999997</v>
      </c>
      <c r="D145" s="47">
        <v>0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72">
        <v>0</v>
      </c>
      <c r="K145" s="47">
        <v>0</v>
      </c>
      <c r="L145" s="47">
        <v>5729977.8700000001</v>
      </c>
      <c r="M145" s="47">
        <v>0</v>
      </c>
      <c r="N145" s="47">
        <v>0</v>
      </c>
      <c r="O145" s="47">
        <v>0</v>
      </c>
      <c r="P145" s="47">
        <v>0</v>
      </c>
      <c r="Q145" s="47">
        <v>204684</v>
      </c>
      <c r="R145" s="47">
        <v>158034.01999999999</v>
      </c>
      <c r="S145" s="14">
        <v>0</v>
      </c>
      <c r="T145" s="14">
        <v>0</v>
      </c>
    </row>
    <row r="146" spans="1:20" ht="24.95" customHeight="1" x14ac:dyDescent="0.25">
      <c r="A146" s="53">
        <v>122</v>
      </c>
      <c r="B146" s="49" t="s">
        <v>190</v>
      </c>
      <c r="C146" s="12">
        <f t="shared" si="19"/>
        <v>77003060.11999999</v>
      </c>
      <c r="D146" s="47">
        <v>16480514.970000001</v>
      </c>
      <c r="E146" s="47">
        <v>2605167.3199999998</v>
      </c>
      <c r="F146" s="47">
        <v>7886294.54</v>
      </c>
      <c r="G146" s="47">
        <v>6682820.5</v>
      </c>
      <c r="H146" s="47">
        <v>0</v>
      </c>
      <c r="I146" s="47">
        <v>0</v>
      </c>
      <c r="J146" s="72">
        <v>0</v>
      </c>
      <c r="K146" s="47">
        <v>0</v>
      </c>
      <c r="L146" s="47">
        <v>14342578.75</v>
      </c>
      <c r="M146" s="47">
        <v>0</v>
      </c>
      <c r="N146" s="47">
        <v>24678296.899999999</v>
      </c>
      <c r="O146" s="47">
        <v>0</v>
      </c>
      <c r="P146" s="47">
        <v>0</v>
      </c>
      <c r="Q146" s="47">
        <v>2200000</v>
      </c>
      <c r="R146" s="47">
        <v>2127387.14</v>
      </c>
      <c r="S146" s="14">
        <v>0</v>
      </c>
      <c r="T146" s="14">
        <v>0</v>
      </c>
    </row>
    <row r="147" spans="1:20" ht="24.95" customHeight="1" x14ac:dyDescent="0.25">
      <c r="A147" s="53">
        <v>123</v>
      </c>
      <c r="B147" s="49" t="s">
        <v>196</v>
      </c>
      <c r="C147" s="12">
        <f t="shared" si="19"/>
        <v>105238205.51000001</v>
      </c>
      <c r="D147" s="47">
        <v>18296644.82</v>
      </c>
      <c r="E147" s="47">
        <v>2892253.13</v>
      </c>
      <c r="F147" s="47">
        <v>7000000</v>
      </c>
      <c r="G147" s="47">
        <v>8000000</v>
      </c>
      <c r="H147" s="47">
        <v>15000000</v>
      </c>
      <c r="I147" s="47">
        <v>0</v>
      </c>
      <c r="J147" s="72">
        <v>0</v>
      </c>
      <c r="K147" s="47">
        <v>0</v>
      </c>
      <c r="L147" s="47">
        <v>15000000</v>
      </c>
      <c r="M147" s="47">
        <v>1500000</v>
      </c>
      <c r="N147" s="47">
        <v>30000000</v>
      </c>
      <c r="O147" s="47">
        <v>3200000</v>
      </c>
      <c r="P147" s="47">
        <v>0</v>
      </c>
      <c r="Q147" s="47">
        <v>3143005.6399999997</v>
      </c>
      <c r="R147" s="47">
        <v>1206301.92</v>
      </c>
      <c r="S147" s="14">
        <v>0</v>
      </c>
      <c r="T147" s="14">
        <v>0</v>
      </c>
    </row>
    <row r="148" spans="1:20" ht="24.95" customHeight="1" x14ac:dyDescent="0.25">
      <c r="A148" s="53">
        <v>124</v>
      </c>
      <c r="B148" s="49" t="s">
        <v>200</v>
      </c>
      <c r="C148" s="12">
        <f t="shared" si="19"/>
        <v>4293110.6900000004</v>
      </c>
      <c r="D148" s="47">
        <v>0</v>
      </c>
      <c r="E148" s="47">
        <v>0</v>
      </c>
      <c r="F148" s="47">
        <v>0</v>
      </c>
      <c r="G148" s="47">
        <v>0</v>
      </c>
      <c r="H148" s="47">
        <v>0</v>
      </c>
      <c r="I148" s="47">
        <v>0</v>
      </c>
      <c r="J148" s="72">
        <v>0</v>
      </c>
      <c r="K148" s="47">
        <v>0</v>
      </c>
      <c r="L148" s="47">
        <v>4083166.16</v>
      </c>
      <c r="M148" s="47">
        <v>0</v>
      </c>
      <c r="N148" s="47">
        <v>0</v>
      </c>
      <c r="O148" s="47">
        <v>0</v>
      </c>
      <c r="P148" s="47">
        <v>0</v>
      </c>
      <c r="Q148" s="47">
        <v>133100</v>
      </c>
      <c r="R148" s="47">
        <v>76844.53</v>
      </c>
      <c r="S148" s="14">
        <v>0</v>
      </c>
      <c r="T148" s="14">
        <v>0</v>
      </c>
    </row>
    <row r="149" spans="1:20" ht="24.95" customHeight="1" x14ac:dyDescent="0.25">
      <c r="A149" s="53">
        <v>125</v>
      </c>
      <c r="B149" s="49" t="s">
        <v>210</v>
      </c>
      <c r="C149" s="12">
        <f t="shared" si="19"/>
        <v>33356930.91</v>
      </c>
      <c r="D149" s="47">
        <v>4600000</v>
      </c>
      <c r="E149" s="47">
        <v>231027.57</v>
      </c>
      <c r="F149" s="47">
        <v>814045.26</v>
      </c>
      <c r="G149" s="47">
        <v>743211.34</v>
      </c>
      <c r="H149" s="47">
        <v>963341.38</v>
      </c>
      <c r="I149" s="47">
        <v>0</v>
      </c>
      <c r="J149" s="72">
        <v>0</v>
      </c>
      <c r="K149" s="47">
        <v>0</v>
      </c>
      <c r="L149" s="47">
        <v>11900000</v>
      </c>
      <c r="M149" s="47">
        <v>0</v>
      </c>
      <c r="N149" s="47">
        <v>11800000</v>
      </c>
      <c r="O149" s="47">
        <v>858295.36</v>
      </c>
      <c r="P149" s="47">
        <v>0</v>
      </c>
      <c r="Q149" s="47">
        <v>586685.52</v>
      </c>
      <c r="R149" s="47">
        <v>860324.48</v>
      </c>
      <c r="S149" s="14">
        <v>0</v>
      </c>
      <c r="T149" s="14">
        <v>0</v>
      </c>
    </row>
    <row r="150" spans="1:20" ht="24.95" customHeight="1" x14ac:dyDescent="0.25">
      <c r="A150" s="53">
        <v>126</v>
      </c>
      <c r="B150" s="49" t="s">
        <v>215</v>
      </c>
      <c r="C150" s="12">
        <f t="shared" si="19"/>
        <v>4986502.37</v>
      </c>
      <c r="D150" s="47">
        <v>0</v>
      </c>
      <c r="E150" s="47">
        <v>0</v>
      </c>
      <c r="F150" s="47">
        <v>0</v>
      </c>
      <c r="G150" s="47">
        <v>0</v>
      </c>
      <c r="H150" s="47">
        <v>0</v>
      </c>
      <c r="I150" s="47">
        <v>0</v>
      </c>
      <c r="J150" s="72">
        <v>0</v>
      </c>
      <c r="K150" s="47">
        <v>0</v>
      </c>
      <c r="L150" s="47">
        <v>4728487.25</v>
      </c>
      <c r="M150" s="47">
        <v>0</v>
      </c>
      <c r="N150" s="47">
        <v>0</v>
      </c>
      <c r="O150" s="47">
        <v>0</v>
      </c>
      <c r="P150" s="47">
        <v>0</v>
      </c>
      <c r="Q150" s="47">
        <v>146620</v>
      </c>
      <c r="R150" s="47">
        <v>111395.12</v>
      </c>
      <c r="S150" s="14">
        <v>0</v>
      </c>
      <c r="T150" s="14">
        <v>0</v>
      </c>
    </row>
    <row r="151" spans="1:20" ht="24.95" customHeight="1" x14ac:dyDescent="0.25">
      <c r="A151" s="53">
        <v>127</v>
      </c>
      <c r="B151" s="49" t="s">
        <v>53</v>
      </c>
      <c r="C151" s="12">
        <f t="shared" si="19"/>
        <v>823570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72">
        <v>0</v>
      </c>
      <c r="K151" s="47">
        <v>0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823570</v>
      </c>
      <c r="R151" s="47">
        <v>0</v>
      </c>
      <c r="S151" s="14">
        <v>0</v>
      </c>
      <c r="T151" s="14">
        <v>0</v>
      </c>
    </row>
    <row r="152" spans="1:20" ht="24.95" customHeight="1" x14ac:dyDescent="0.25">
      <c r="A152" s="53">
        <v>128</v>
      </c>
      <c r="B152" s="49" t="s">
        <v>225</v>
      </c>
      <c r="C152" s="12">
        <f t="shared" si="19"/>
        <v>7795116.1900000004</v>
      </c>
      <c r="D152" s="47">
        <v>0</v>
      </c>
      <c r="E152" s="47">
        <v>0</v>
      </c>
      <c r="F152" s="47">
        <v>0</v>
      </c>
      <c r="G152" s="47">
        <v>0</v>
      </c>
      <c r="H152" s="47">
        <v>0</v>
      </c>
      <c r="I152" s="47">
        <v>0</v>
      </c>
      <c r="J152" s="72">
        <v>0</v>
      </c>
      <c r="K152" s="47">
        <v>0</v>
      </c>
      <c r="L152" s="47">
        <v>7448027.5</v>
      </c>
      <c r="M152" s="47">
        <v>0</v>
      </c>
      <c r="N152" s="47">
        <v>0</v>
      </c>
      <c r="O152" s="47">
        <v>0</v>
      </c>
      <c r="P152" s="47">
        <v>0</v>
      </c>
      <c r="Q152" s="47">
        <v>266650</v>
      </c>
      <c r="R152" s="47">
        <v>80438.69</v>
      </c>
      <c r="S152" s="14">
        <v>0</v>
      </c>
      <c r="T152" s="14">
        <v>0</v>
      </c>
    </row>
    <row r="153" spans="1:20" ht="24.95" customHeight="1" x14ac:dyDescent="0.25">
      <c r="A153" s="53">
        <v>129</v>
      </c>
      <c r="B153" s="49" t="s">
        <v>66</v>
      </c>
      <c r="C153" s="12">
        <f t="shared" si="19"/>
        <v>110881037.39</v>
      </c>
      <c r="D153" s="47">
        <v>40000000</v>
      </c>
      <c r="E153" s="47">
        <v>5000000</v>
      </c>
      <c r="F153" s="47">
        <v>10000000</v>
      </c>
      <c r="G153" s="47">
        <v>10000000</v>
      </c>
      <c r="H153" s="47">
        <v>18000000</v>
      </c>
      <c r="I153" s="47">
        <v>0</v>
      </c>
      <c r="J153" s="72">
        <v>0</v>
      </c>
      <c r="K153" s="47">
        <v>0</v>
      </c>
      <c r="L153" s="47">
        <v>19851614</v>
      </c>
      <c r="M153" s="47">
        <v>2000000</v>
      </c>
      <c r="N153" s="47">
        <v>0</v>
      </c>
      <c r="O153" s="47">
        <v>0</v>
      </c>
      <c r="P153" s="47">
        <v>0</v>
      </c>
      <c r="Q153" s="47">
        <v>2617746.85</v>
      </c>
      <c r="R153" s="47">
        <v>3411676.54</v>
      </c>
      <c r="S153" s="14">
        <v>0</v>
      </c>
      <c r="T153" s="14">
        <v>0</v>
      </c>
    </row>
    <row r="154" spans="1:20" ht="24.95" customHeight="1" x14ac:dyDescent="0.25">
      <c r="A154" s="53">
        <v>130</v>
      </c>
      <c r="B154" s="49" t="s">
        <v>236</v>
      </c>
      <c r="C154" s="12">
        <f t="shared" si="19"/>
        <v>5198365.1000000006</v>
      </c>
      <c r="D154" s="47">
        <v>0</v>
      </c>
      <c r="E154" s="47">
        <v>0</v>
      </c>
      <c r="F154" s="47">
        <v>0</v>
      </c>
      <c r="G154" s="47">
        <v>0</v>
      </c>
      <c r="H154" s="47">
        <v>0</v>
      </c>
      <c r="I154" s="47">
        <v>0</v>
      </c>
      <c r="J154" s="72">
        <v>0</v>
      </c>
      <c r="K154" s="47">
        <v>0</v>
      </c>
      <c r="L154" s="47">
        <v>4950781.32</v>
      </c>
      <c r="M154" s="47">
        <v>0</v>
      </c>
      <c r="N154" s="47">
        <v>0</v>
      </c>
      <c r="O154" s="47">
        <v>0</v>
      </c>
      <c r="P154" s="47">
        <v>0</v>
      </c>
      <c r="Q154" s="47">
        <v>109284</v>
      </c>
      <c r="R154" s="47">
        <v>138299.78</v>
      </c>
      <c r="S154" s="14">
        <v>0</v>
      </c>
      <c r="T154" s="14">
        <v>0</v>
      </c>
    </row>
    <row r="155" spans="1:20" ht="24.95" customHeight="1" x14ac:dyDescent="0.25">
      <c r="A155" s="53">
        <v>131</v>
      </c>
      <c r="B155" s="49" t="s">
        <v>54</v>
      </c>
      <c r="C155" s="12">
        <f t="shared" si="19"/>
        <v>59362791.799999997</v>
      </c>
      <c r="D155" s="47">
        <v>0</v>
      </c>
      <c r="E155" s="47">
        <v>0</v>
      </c>
      <c r="F155" s="47">
        <v>0</v>
      </c>
      <c r="G155" s="47">
        <v>0</v>
      </c>
      <c r="H155" s="47">
        <v>24908549.989999998</v>
      </c>
      <c r="I155" s="47">
        <v>0</v>
      </c>
      <c r="J155" s="72">
        <v>0</v>
      </c>
      <c r="K155" s="47">
        <v>0</v>
      </c>
      <c r="L155" s="47">
        <v>31422616.609999999</v>
      </c>
      <c r="M155" s="47">
        <v>0</v>
      </c>
      <c r="N155" s="47">
        <v>0</v>
      </c>
      <c r="O155" s="47">
        <v>0</v>
      </c>
      <c r="P155" s="47">
        <v>0</v>
      </c>
      <c r="Q155" s="47">
        <v>1702210</v>
      </c>
      <c r="R155" s="47">
        <v>1329415.2</v>
      </c>
      <c r="S155" s="14">
        <v>0</v>
      </c>
      <c r="T155" s="14">
        <v>0</v>
      </c>
    </row>
    <row r="156" spans="1:20" ht="24.95" customHeight="1" x14ac:dyDescent="0.25">
      <c r="A156" s="53">
        <v>132</v>
      </c>
      <c r="B156" s="49" t="s">
        <v>104</v>
      </c>
      <c r="C156" s="12">
        <f t="shared" ref="C156:C187" si="20">D156+E156+F156+G156+H156+I156+K156+L156+M156+N156+O156+P156+Q156+R156</f>
        <v>9551870.620000001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72">
        <v>0</v>
      </c>
      <c r="K156" s="47">
        <v>0</v>
      </c>
      <c r="L156" s="47">
        <v>7658576.5300000003</v>
      </c>
      <c r="M156" s="47">
        <v>0</v>
      </c>
      <c r="N156" s="47">
        <v>0</v>
      </c>
      <c r="O156" s="47">
        <v>0</v>
      </c>
      <c r="P156" s="47">
        <v>0</v>
      </c>
      <c r="Q156" s="47">
        <v>1732584</v>
      </c>
      <c r="R156" s="47">
        <v>160710.09</v>
      </c>
      <c r="S156" s="14">
        <v>0</v>
      </c>
      <c r="T156" s="14">
        <v>0</v>
      </c>
    </row>
    <row r="157" spans="1:20" ht="24.95" customHeight="1" x14ac:dyDescent="0.25">
      <c r="A157" s="53">
        <v>133</v>
      </c>
      <c r="B157" s="49" t="s">
        <v>251</v>
      </c>
      <c r="C157" s="12">
        <f t="shared" si="20"/>
        <v>7916445.7400000002</v>
      </c>
      <c r="D157" s="47">
        <v>7888445.7400000002</v>
      </c>
      <c r="E157" s="47">
        <v>0</v>
      </c>
      <c r="F157" s="47">
        <v>0</v>
      </c>
      <c r="G157" s="47">
        <v>0</v>
      </c>
      <c r="H157" s="47">
        <v>0</v>
      </c>
      <c r="I157" s="47">
        <v>0</v>
      </c>
      <c r="J157" s="72">
        <v>0</v>
      </c>
      <c r="K157" s="47">
        <v>0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28000</v>
      </c>
      <c r="S157" s="14">
        <v>0</v>
      </c>
      <c r="T157" s="14">
        <v>0</v>
      </c>
    </row>
    <row r="158" spans="1:20" ht="24.95" customHeight="1" x14ac:dyDescent="0.25">
      <c r="A158" s="53">
        <v>134</v>
      </c>
      <c r="B158" s="49" t="s">
        <v>62</v>
      </c>
      <c r="C158" s="12">
        <f t="shared" si="20"/>
        <v>18224340.400000002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  <c r="I158" s="47">
        <v>0</v>
      </c>
      <c r="J158" s="72">
        <v>0</v>
      </c>
      <c r="K158" s="47">
        <v>0</v>
      </c>
      <c r="L158" s="47">
        <v>0</v>
      </c>
      <c r="M158" s="47">
        <v>0</v>
      </c>
      <c r="N158" s="47">
        <v>17476378.050000001</v>
      </c>
      <c r="O158" s="47">
        <v>0</v>
      </c>
      <c r="P158" s="47">
        <v>0</v>
      </c>
      <c r="Q158" s="47">
        <v>573180</v>
      </c>
      <c r="R158" s="47">
        <v>174782.35</v>
      </c>
      <c r="S158" s="14">
        <v>0</v>
      </c>
      <c r="T158" s="14">
        <v>0</v>
      </c>
    </row>
    <row r="159" spans="1:20" ht="24.95" customHeight="1" x14ac:dyDescent="0.25">
      <c r="A159" s="53">
        <v>135</v>
      </c>
      <c r="B159" s="49" t="s">
        <v>252</v>
      </c>
      <c r="C159" s="12">
        <f t="shared" si="20"/>
        <v>8109168.6200000001</v>
      </c>
      <c r="D159" s="47">
        <v>8081168.6200000001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72">
        <v>0</v>
      </c>
      <c r="K159" s="47">
        <v>0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28000</v>
      </c>
      <c r="S159" s="14">
        <v>0</v>
      </c>
      <c r="T159" s="14">
        <v>0</v>
      </c>
    </row>
    <row r="160" spans="1:20" ht="24.95" customHeight="1" x14ac:dyDescent="0.25">
      <c r="A160" s="53">
        <v>136</v>
      </c>
      <c r="B160" s="49" t="s">
        <v>65</v>
      </c>
      <c r="C160" s="12">
        <f t="shared" si="20"/>
        <v>391130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I160" s="47">
        <v>0</v>
      </c>
      <c r="J160" s="72">
        <v>0</v>
      </c>
      <c r="K160" s="47">
        <v>0</v>
      </c>
      <c r="L160" s="47">
        <v>0</v>
      </c>
      <c r="M160" s="47">
        <v>0</v>
      </c>
      <c r="N160" s="47">
        <v>0</v>
      </c>
      <c r="O160" s="47">
        <v>0</v>
      </c>
      <c r="P160" s="47">
        <v>0</v>
      </c>
      <c r="Q160" s="47">
        <v>391130</v>
      </c>
      <c r="R160" s="47">
        <v>0</v>
      </c>
      <c r="S160" s="14">
        <v>0</v>
      </c>
      <c r="T160" s="14">
        <v>0</v>
      </c>
    </row>
    <row r="161" spans="1:20" ht="24.95" customHeight="1" x14ac:dyDescent="0.25">
      <c r="A161" s="53">
        <v>137</v>
      </c>
      <c r="B161" s="49" t="s">
        <v>257</v>
      </c>
      <c r="C161" s="12">
        <f t="shared" si="20"/>
        <v>4612788.0199999996</v>
      </c>
      <c r="D161" s="47">
        <v>0</v>
      </c>
      <c r="E161" s="47">
        <v>0</v>
      </c>
      <c r="F161" s="47">
        <v>0</v>
      </c>
      <c r="G161" s="47">
        <v>0</v>
      </c>
      <c r="H161" s="47">
        <v>0</v>
      </c>
      <c r="I161" s="47">
        <v>4551022</v>
      </c>
      <c r="J161" s="72">
        <v>0</v>
      </c>
      <c r="K161" s="47">
        <v>0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61766.02</v>
      </c>
      <c r="S161" s="14">
        <v>0</v>
      </c>
      <c r="T161" s="14">
        <v>0</v>
      </c>
    </row>
    <row r="162" spans="1:20" ht="24.95" customHeight="1" x14ac:dyDescent="0.25">
      <c r="A162" s="53">
        <v>138</v>
      </c>
      <c r="B162" s="49" t="s">
        <v>259</v>
      </c>
      <c r="C162" s="12">
        <f t="shared" si="20"/>
        <v>26642116.309999999</v>
      </c>
      <c r="D162" s="47">
        <v>0</v>
      </c>
      <c r="E162" s="47">
        <v>0</v>
      </c>
      <c r="F162" s="47">
        <v>0</v>
      </c>
      <c r="G162" s="47">
        <v>0</v>
      </c>
      <c r="H162" s="47">
        <v>0</v>
      </c>
      <c r="I162" s="47">
        <v>0</v>
      </c>
      <c r="J162" s="72">
        <v>8</v>
      </c>
      <c r="K162" s="47">
        <v>26124127.199999999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183600</v>
      </c>
      <c r="R162" s="47">
        <v>334389.11</v>
      </c>
      <c r="S162" s="14">
        <v>0</v>
      </c>
      <c r="T162" s="14">
        <v>0</v>
      </c>
    </row>
    <row r="163" spans="1:20" ht="24.95" customHeight="1" x14ac:dyDescent="0.25">
      <c r="A163" s="53">
        <v>139</v>
      </c>
      <c r="B163" s="49" t="s">
        <v>261</v>
      </c>
      <c r="C163" s="12">
        <f t="shared" si="20"/>
        <v>11677922.630000001</v>
      </c>
      <c r="D163" s="47">
        <v>0</v>
      </c>
      <c r="E163" s="47">
        <v>0</v>
      </c>
      <c r="F163" s="47">
        <v>0</v>
      </c>
      <c r="G163" s="47">
        <v>0</v>
      </c>
      <c r="H163" s="47">
        <v>0</v>
      </c>
      <c r="I163" s="47">
        <v>0</v>
      </c>
      <c r="J163" s="72">
        <v>4</v>
      </c>
      <c r="K163" s="47">
        <v>11439694.800000001</v>
      </c>
      <c r="L163" s="47">
        <v>0</v>
      </c>
      <c r="M163" s="47">
        <v>0</v>
      </c>
      <c r="N163" s="47">
        <v>0</v>
      </c>
      <c r="O163" s="47">
        <v>0</v>
      </c>
      <c r="P163" s="47">
        <v>0</v>
      </c>
      <c r="Q163" s="47">
        <v>91800</v>
      </c>
      <c r="R163" s="47">
        <v>146427.82999999999</v>
      </c>
      <c r="S163" s="14">
        <v>0</v>
      </c>
      <c r="T163" s="14">
        <v>0</v>
      </c>
    </row>
    <row r="164" spans="1:20" ht="24.95" customHeight="1" x14ac:dyDescent="0.25">
      <c r="A164" s="53">
        <v>140</v>
      </c>
      <c r="B164" s="49" t="s">
        <v>214</v>
      </c>
      <c r="C164" s="12">
        <f t="shared" si="20"/>
        <v>8758442.2199999988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72">
        <v>3</v>
      </c>
      <c r="K164" s="47">
        <v>8579771.0999999996</v>
      </c>
      <c r="L164" s="47">
        <v>0</v>
      </c>
      <c r="M164" s="47">
        <v>0</v>
      </c>
      <c r="N164" s="47">
        <v>0</v>
      </c>
      <c r="O164" s="47">
        <v>0</v>
      </c>
      <c r="P164" s="47">
        <v>0</v>
      </c>
      <c r="Q164" s="47">
        <v>68850</v>
      </c>
      <c r="R164" s="47">
        <v>109821.12</v>
      </c>
      <c r="S164" s="14">
        <v>0</v>
      </c>
      <c r="T164" s="14">
        <v>0</v>
      </c>
    </row>
    <row r="165" spans="1:20" ht="24.95" customHeight="1" x14ac:dyDescent="0.25">
      <c r="A165" s="53">
        <v>141</v>
      </c>
      <c r="B165" s="49" t="s">
        <v>217</v>
      </c>
      <c r="C165" s="12">
        <f t="shared" si="20"/>
        <v>8758442.2199999988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72">
        <v>3</v>
      </c>
      <c r="K165" s="47">
        <v>8579771.0999999996</v>
      </c>
      <c r="L165" s="47">
        <v>0</v>
      </c>
      <c r="M165" s="47">
        <v>0</v>
      </c>
      <c r="N165" s="47">
        <v>0</v>
      </c>
      <c r="O165" s="47">
        <v>0</v>
      </c>
      <c r="P165" s="47">
        <v>0</v>
      </c>
      <c r="Q165" s="47">
        <v>68850</v>
      </c>
      <c r="R165" s="47">
        <v>109821.12</v>
      </c>
      <c r="S165" s="14">
        <v>0</v>
      </c>
      <c r="T165" s="14">
        <v>0</v>
      </c>
    </row>
    <row r="166" spans="1:20" ht="24.95" customHeight="1" x14ac:dyDescent="0.25">
      <c r="A166" s="53">
        <v>142</v>
      </c>
      <c r="B166" s="49" t="s">
        <v>220</v>
      </c>
      <c r="C166" s="12">
        <f t="shared" si="20"/>
        <v>9990793.8599999994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72">
        <v>3</v>
      </c>
      <c r="K166" s="47">
        <v>9796547.6999999993</v>
      </c>
      <c r="L166" s="47">
        <v>0</v>
      </c>
      <c r="M166" s="47">
        <v>0</v>
      </c>
      <c r="N166" s="47">
        <v>0</v>
      </c>
      <c r="O166" s="47">
        <v>0</v>
      </c>
      <c r="P166" s="47">
        <v>0</v>
      </c>
      <c r="Q166" s="47">
        <v>68850</v>
      </c>
      <c r="R166" s="47">
        <v>125396.16</v>
      </c>
      <c r="S166" s="14">
        <v>0</v>
      </c>
      <c r="T166" s="14">
        <v>0</v>
      </c>
    </row>
    <row r="167" spans="1:20" ht="24.95" customHeight="1" x14ac:dyDescent="0.25">
      <c r="A167" s="53">
        <v>143</v>
      </c>
      <c r="B167" s="49" t="s">
        <v>222</v>
      </c>
      <c r="C167" s="12">
        <f t="shared" si="20"/>
        <v>9990793.8599999994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72">
        <v>3</v>
      </c>
      <c r="K167" s="47">
        <v>9796547.6999999993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68850</v>
      </c>
      <c r="R167" s="47">
        <v>125396.16</v>
      </c>
      <c r="S167" s="14">
        <v>0</v>
      </c>
      <c r="T167" s="14">
        <v>0</v>
      </c>
    </row>
    <row r="168" spans="1:20" ht="24.95" customHeight="1" x14ac:dyDescent="0.25">
      <c r="A168" s="53">
        <v>144</v>
      </c>
      <c r="B168" s="49" t="s">
        <v>226</v>
      </c>
      <c r="C168" s="12">
        <f t="shared" si="20"/>
        <v>40162021.810000002</v>
      </c>
      <c r="D168" s="47">
        <v>8296859.0300000003</v>
      </c>
      <c r="E168" s="47">
        <v>1041664.66</v>
      </c>
      <c r="F168" s="47">
        <v>2291662.2599999998</v>
      </c>
      <c r="G168" s="47">
        <v>2484370.2200000002</v>
      </c>
      <c r="H168" s="47">
        <v>4972976.4000000004</v>
      </c>
      <c r="I168" s="47">
        <v>0</v>
      </c>
      <c r="J168" s="72">
        <v>0</v>
      </c>
      <c r="K168" s="47">
        <v>0</v>
      </c>
      <c r="L168" s="47">
        <v>7897855.75</v>
      </c>
      <c r="M168" s="47">
        <v>783025.67</v>
      </c>
      <c r="N168" s="47">
        <v>9765278.1999999993</v>
      </c>
      <c r="O168" s="47">
        <v>1334851.56</v>
      </c>
      <c r="P168" s="47">
        <v>0</v>
      </c>
      <c r="Q168" s="47">
        <v>627530</v>
      </c>
      <c r="R168" s="47">
        <v>665948.06000000006</v>
      </c>
      <c r="S168" s="14">
        <v>0</v>
      </c>
      <c r="T168" s="14">
        <v>0</v>
      </c>
    </row>
    <row r="169" spans="1:20" ht="24.95" customHeight="1" x14ac:dyDescent="0.25">
      <c r="A169" s="53">
        <v>145</v>
      </c>
      <c r="B169" s="49" t="s">
        <v>228</v>
      </c>
      <c r="C169" s="12">
        <f t="shared" si="20"/>
        <v>6660528.5999999996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72">
        <v>2</v>
      </c>
      <c r="K169" s="47">
        <v>6531031.7999999998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45900</v>
      </c>
      <c r="R169" s="47">
        <v>83596.800000000003</v>
      </c>
      <c r="S169" s="14">
        <v>0</v>
      </c>
      <c r="T169" s="14">
        <v>0</v>
      </c>
    </row>
    <row r="170" spans="1:20" ht="24.95" customHeight="1" x14ac:dyDescent="0.25">
      <c r="A170" s="53">
        <v>146</v>
      </c>
      <c r="B170" s="49" t="s">
        <v>231</v>
      </c>
      <c r="C170" s="12">
        <f t="shared" si="20"/>
        <v>13321058.16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72">
        <v>4</v>
      </c>
      <c r="K170" s="47">
        <v>13062063.6</v>
      </c>
      <c r="L170" s="47">
        <v>0</v>
      </c>
      <c r="M170" s="47">
        <v>0</v>
      </c>
      <c r="N170" s="47">
        <v>0</v>
      </c>
      <c r="O170" s="47">
        <v>0</v>
      </c>
      <c r="P170" s="47">
        <v>0</v>
      </c>
      <c r="Q170" s="47">
        <v>91800</v>
      </c>
      <c r="R170" s="47">
        <v>167194.56</v>
      </c>
      <c r="S170" s="14">
        <v>0</v>
      </c>
      <c r="T170" s="14">
        <v>0</v>
      </c>
    </row>
    <row r="171" spans="1:20" ht="24.95" customHeight="1" x14ac:dyDescent="0.25">
      <c r="A171" s="53">
        <v>147</v>
      </c>
      <c r="B171" s="49" t="s">
        <v>234</v>
      </c>
      <c r="C171" s="12">
        <f t="shared" si="20"/>
        <v>4056359.44</v>
      </c>
      <c r="D171" s="47">
        <v>0</v>
      </c>
      <c r="E171" s="47">
        <v>0</v>
      </c>
      <c r="F171" s="47">
        <v>0</v>
      </c>
      <c r="G171" s="47">
        <v>0</v>
      </c>
      <c r="H171" s="47">
        <v>0</v>
      </c>
      <c r="I171" s="47">
        <v>0</v>
      </c>
      <c r="J171" s="72">
        <v>0</v>
      </c>
      <c r="K171" s="47">
        <v>0</v>
      </c>
      <c r="L171" s="47">
        <v>3878717.01</v>
      </c>
      <c r="M171" s="47">
        <v>0</v>
      </c>
      <c r="N171" s="47">
        <v>0</v>
      </c>
      <c r="O171" s="47">
        <v>0</v>
      </c>
      <c r="P171" s="47">
        <v>0</v>
      </c>
      <c r="Q171" s="47">
        <v>105420</v>
      </c>
      <c r="R171" s="47">
        <v>72222.429999999993</v>
      </c>
      <c r="S171" s="14">
        <v>0</v>
      </c>
      <c r="T171" s="14">
        <v>0</v>
      </c>
    </row>
    <row r="172" spans="1:20" ht="24.95" customHeight="1" x14ac:dyDescent="0.25">
      <c r="A172" s="53">
        <v>148</v>
      </c>
      <c r="B172" s="49" t="s">
        <v>232</v>
      </c>
      <c r="C172" s="12">
        <f t="shared" si="20"/>
        <v>7068849.0599999996</v>
      </c>
      <c r="D172" s="47">
        <v>0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72">
        <v>2</v>
      </c>
      <c r="K172" s="47">
        <v>6934191.2999999998</v>
      </c>
      <c r="L172" s="47">
        <v>0</v>
      </c>
      <c r="M172" s="47">
        <v>0</v>
      </c>
      <c r="N172" s="47">
        <v>0</v>
      </c>
      <c r="O172" s="47">
        <v>0</v>
      </c>
      <c r="P172" s="47">
        <v>0</v>
      </c>
      <c r="Q172" s="47">
        <v>45900</v>
      </c>
      <c r="R172" s="47">
        <v>88757.759999999995</v>
      </c>
      <c r="S172" s="14">
        <v>0</v>
      </c>
      <c r="T172" s="14">
        <v>0</v>
      </c>
    </row>
    <row r="173" spans="1:20" ht="24.95" customHeight="1" x14ac:dyDescent="0.25">
      <c r="A173" s="53">
        <v>149</v>
      </c>
      <c r="B173" s="49" t="s">
        <v>235</v>
      </c>
      <c r="C173" s="12">
        <f t="shared" si="20"/>
        <v>9990793.8599999994</v>
      </c>
      <c r="D173" s="47">
        <v>0</v>
      </c>
      <c r="E173" s="47">
        <v>0</v>
      </c>
      <c r="F173" s="47">
        <v>0</v>
      </c>
      <c r="G173" s="47">
        <v>0</v>
      </c>
      <c r="H173" s="47">
        <v>0</v>
      </c>
      <c r="I173" s="47">
        <v>0</v>
      </c>
      <c r="J173" s="72">
        <v>3</v>
      </c>
      <c r="K173" s="47">
        <v>9796547.6999999993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68850</v>
      </c>
      <c r="R173" s="47">
        <v>125396.16</v>
      </c>
      <c r="S173" s="14">
        <v>0</v>
      </c>
      <c r="T173" s="14">
        <v>0</v>
      </c>
    </row>
    <row r="174" spans="1:20" ht="24.95" customHeight="1" x14ac:dyDescent="0.25">
      <c r="A174" s="53">
        <v>150</v>
      </c>
      <c r="B174" s="49" t="s">
        <v>239</v>
      </c>
      <c r="C174" s="12">
        <f t="shared" si="20"/>
        <v>8585211.5399999991</v>
      </c>
      <c r="D174" s="47">
        <v>0</v>
      </c>
      <c r="E174" s="47">
        <v>0</v>
      </c>
      <c r="F174" s="47">
        <v>0</v>
      </c>
      <c r="G174" s="47">
        <v>0</v>
      </c>
      <c r="H174" s="47">
        <v>0</v>
      </c>
      <c r="I174" s="47">
        <v>0</v>
      </c>
      <c r="J174" s="72">
        <v>0</v>
      </c>
      <c r="K174" s="47">
        <v>0</v>
      </c>
      <c r="L174" s="47">
        <v>0</v>
      </c>
      <c r="M174" s="47">
        <v>0</v>
      </c>
      <c r="N174" s="47">
        <v>8493481.9399999995</v>
      </c>
      <c r="O174" s="47">
        <v>0</v>
      </c>
      <c r="P174" s="47">
        <v>0</v>
      </c>
      <c r="Q174" s="47">
        <v>0</v>
      </c>
      <c r="R174" s="47">
        <v>91729.600000000006</v>
      </c>
      <c r="S174" s="14">
        <v>0</v>
      </c>
      <c r="T174" s="14">
        <v>0</v>
      </c>
    </row>
    <row r="175" spans="1:20" ht="24.95" customHeight="1" x14ac:dyDescent="0.25">
      <c r="A175" s="53">
        <v>151</v>
      </c>
      <c r="B175" s="49" t="s">
        <v>244</v>
      </c>
      <c r="C175" s="12">
        <f t="shared" si="20"/>
        <v>8613710.879999999</v>
      </c>
      <c r="D175" s="47">
        <v>0</v>
      </c>
      <c r="E175" s="47">
        <v>0</v>
      </c>
      <c r="F175" s="47">
        <v>0</v>
      </c>
      <c r="G175" s="47">
        <v>0</v>
      </c>
      <c r="H175" s="47">
        <v>0</v>
      </c>
      <c r="I175" s="47">
        <v>0</v>
      </c>
      <c r="J175" s="72">
        <v>0</v>
      </c>
      <c r="K175" s="47">
        <v>0</v>
      </c>
      <c r="L175" s="47">
        <v>0</v>
      </c>
      <c r="M175" s="47">
        <v>0</v>
      </c>
      <c r="N175" s="47">
        <v>8521676.7699999996</v>
      </c>
      <c r="O175" s="47">
        <v>0</v>
      </c>
      <c r="P175" s="47">
        <v>0</v>
      </c>
      <c r="Q175" s="47">
        <v>0</v>
      </c>
      <c r="R175" s="47">
        <v>92034.11</v>
      </c>
      <c r="S175" s="14">
        <v>0</v>
      </c>
      <c r="T175" s="14">
        <v>0</v>
      </c>
    </row>
    <row r="176" spans="1:20" ht="24.95" customHeight="1" x14ac:dyDescent="0.25">
      <c r="A176" s="53">
        <v>152</v>
      </c>
      <c r="B176" s="49" t="s">
        <v>238</v>
      </c>
      <c r="C176" s="12">
        <f t="shared" si="20"/>
        <v>5838961.8000000007</v>
      </c>
      <c r="D176" s="47">
        <v>0</v>
      </c>
      <c r="E176" s="47">
        <v>0</v>
      </c>
      <c r="F176" s="47">
        <v>0</v>
      </c>
      <c r="G176" s="47">
        <v>0</v>
      </c>
      <c r="H176" s="47">
        <v>0</v>
      </c>
      <c r="I176" s="47">
        <v>0</v>
      </c>
      <c r="J176" s="72">
        <v>2</v>
      </c>
      <c r="K176" s="47">
        <v>5719847.4000000004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45900</v>
      </c>
      <c r="R176" s="47">
        <v>73214.399999999994</v>
      </c>
      <c r="S176" s="14">
        <v>0</v>
      </c>
      <c r="T176" s="14">
        <v>0</v>
      </c>
    </row>
    <row r="177" spans="1:20" ht="24.95" customHeight="1" x14ac:dyDescent="0.25">
      <c r="A177" s="53">
        <v>153</v>
      </c>
      <c r="B177" s="49" t="s">
        <v>241</v>
      </c>
      <c r="C177" s="12">
        <f t="shared" si="20"/>
        <v>8758442.2199999988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  <c r="I177" s="47">
        <v>0</v>
      </c>
      <c r="J177" s="72">
        <v>3</v>
      </c>
      <c r="K177" s="47">
        <v>8579771.0999999996</v>
      </c>
      <c r="L177" s="47">
        <v>0</v>
      </c>
      <c r="M177" s="47">
        <v>0</v>
      </c>
      <c r="N177" s="47">
        <v>0</v>
      </c>
      <c r="O177" s="47">
        <v>0</v>
      </c>
      <c r="P177" s="47">
        <v>0</v>
      </c>
      <c r="Q177" s="47">
        <v>68850</v>
      </c>
      <c r="R177" s="47">
        <v>109821.12</v>
      </c>
      <c r="S177" s="14">
        <v>0</v>
      </c>
      <c r="T177" s="14">
        <v>0</v>
      </c>
    </row>
    <row r="178" spans="1:20" ht="24.95" customHeight="1" x14ac:dyDescent="0.25">
      <c r="A178" s="53">
        <v>154</v>
      </c>
      <c r="B178" s="49" t="s">
        <v>71</v>
      </c>
      <c r="C178" s="12">
        <f t="shared" si="20"/>
        <v>1263710</v>
      </c>
      <c r="D178" s="47">
        <v>0</v>
      </c>
      <c r="E178" s="47">
        <v>0</v>
      </c>
      <c r="F178" s="47">
        <v>0</v>
      </c>
      <c r="G178" s="47">
        <v>0</v>
      </c>
      <c r="H178" s="47">
        <v>0</v>
      </c>
      <c r="I178" s="47">
        <v>0</v>
      </c>
      <c r="J178" s="72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1263710</v>
      </c>
      <c r="R178" s="47">
        <v>0</v>
      </c>
      <c r="S178" s="14">
        <v>0</v>
      </c>
      <c r="T178" s="14">
        <v>0</v>
      </c>
    </row>
    <row r="179" spans="1:20" ht="24.95" customHeight="1" x14ac:dyDescent="0.25">
      <c r="A179" s="53">
        <v>155</v>
      </c>
      <c r="B179" s="49" t="s">
        <v>245</v>
      </c>
      <c r="C179" s="12">
        <f t="shared" si="20"/>
        <v>9990793.8599999994</v>
      </c>
      <c r="D179" s="47">
        <v>0</v>
      </c>
      <c r="E179" s="47">
        <v>0</v>
      </c>
      <c r="F179" s="47">
        <v>0</v>
      </c>
      <c r="G179" s="47">
        <v>0</v>
      </c>
      <c r="H179" s="47">
        <v>0</v>
      </c>
      <c r="I179" s="47">
        <v>0</v>
      </c>
      <c r="J179" s="72">
        <v>3</v>
      </c>
      <c r="K179" s="47">
        <v>9796547.6999999993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68850</v>
      </c>
      <c r="R179" s="47">
        <v>125396.16</v>
      </c>
      <c r="S179" s="14">
        <v>0</v>
      </c>
      <c r="T179" s="14">
        <v>0</v>
      </c>
    </row>
    <row r="180" spans="1:20" ht="24.95" customHeight="1" x14ac:dyDescent="0.25">
      <c r="A180" s="53">
        <v>156</v>
      </c>
      <c r="B180" s="49" t="s">
        <v>248</v>
      </c>
      <c r="C180" s="12">
        <f t="shared" si="20"/>
        <v>14137698.109999999</v>
      </c>
      <c r="D180" s="47">
        <v>0</v>
      </c>
      <c r="E180" s="47">
        <v>0</v>
      </c>
      <c r="F180" s="47">
        <v>0</v>
      </c>
      <c r="G180" s="47">
        <v>0</v>
      </c>
      <c r="H180" s="47">
        <v>0</v>
      </c>
      <c r="I180" s="47">
        <v>0</v>
      </c>
      <c r="J180" s="72">
        <v>4</v>
      </c>
      <c r="K180" s="47">
        <v>13868382.6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91800</v>
      </c>
      <c r="R180" s="47">
        <v>177515.51</v>
      </c>
      <c r="S180" s="14">
        <v>0</v>
      </c>
      <c r="T180" s="14">
        <v>0</v>
      </c>
    </row>
    <row r="181" spans="1:20" ht="24.95" customHeight="1" x14ac:dyDescent="0.25">
      <c r="A181" s="53">
        <v>157</v>
      </c>
      <c r="B181" s="49" t="s">
        <v>221</v>
      </c>
      <c r="C181" s="12">
        <f t="shared" si="20"/>
        <v>14137698.109999999</v>
      </c>
      <c r="D181" s="47">
        <v>0</v>
      </c>
      <c r="E181" s="47">
        <v>0</v>
      </c>
      <c r="F181" s="47">
        <v>0</v>
      </c>
      <c r="G181" s="47">
        <v>0</v>
      </c>
      <c r="H181" s="47">
        <v>0</v>
      </c>
      <c r="I181" s="47">
        <v>0</v>
      </c>
      <c r="J181" s="72">
        <v>4</v>
      </c>
      <c r="K181" s="47">
        <v>13868382.6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91800</v>
      </c>
      <c r="R181" s="47">
        <v>177515.51</v>
      </c>
      <c r="S181" s="14">
        <v>0</v>
      </c>
      <c r="T181" s="14">
        <v>0</v>
      </c>
    </row>
    <row r="182" spans="1:20" ht="24.95" customHeight="1" x14ac:dyDescent="0.25">
      <c r="A182" s="53">
        <v>158</v>
      </c>
      <c r="B182" s="49" t="s">
        <v>136</v>
      </c>
      <c r="C182" s="12">
        <f t="shared" si="20"/>
        <v>50000</v>
      </c>
      <c r="D182" s="47">
        <v>0</v>
      </c>
      <c r="E182" s="47">
        <v>0</v>
      </c>
      <c r="F182" s="47">
        <v>0</v>
      </c>
      <c r="G182" s="47">
        <v>0</v>
      </c>
      <c r="H182" s="47">
        <v>0</v>
      </c>
      <c r="I182" s="47">
        <v>0</v>
      </c>
      <c r="J182" s="72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50000</v>
      </c>
      <c r="R182" s="47">
        <v>0</v>
      </c>
      <c r="S182" s="14">
        <v>0</v>
      </c>
      <c r="T182" s="14">
        <v>0</v>
      </c>
    </row>
    <row r="183" spans="1:20" ht="24.95" customHeight="1" x14ac:dyDescent="0.25">
      <c r="A183" s="53">
        <v>159</v>
      </c>
      <c r="B183" s="49" t="s">
        <v>223</v>
      </c>
      <c r="C183" s="12">
        <f t="shared" si="20"/>
        <v>6660528.5999999996</v>
      </c>
      <c r="D183" s="47">
        <v>0</v>
      </c>
      <c r="E183" s="47">
        <v>0</v>
      </c>
      <c r="F183" s="47">
        <v>0</v>
      </c>
      <c r="G183" s="47">
        <v>0</v>
      </c>
      <c r="H183" s="47">
        <v>0</v>
      </c>
      <c r="I183" s="47">
        <v>0</v>
      </c>
      <c r="J183" s="72">
        <v>2</v>
      </c>
      <c r="K183" s="47">
        <v>6531031.7999999998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45900</v>
      </c>
      <c r="R183" s="47">
        <v>83596.800000000003</v>
      </c>
      <c r="S183" s="14">
        <v>0</v>
      </c>
      <c r="T183" s="14">
        <v>0</v>
      </c>
    </row>
    <row r="184" spans="1:20" ht="24.95" customHeight="1" x14ac:dyDescent="0.25">
      <c r="A184" s="53">
        <v>160</v>
      </c>
      <c r="B184" s="49" t="s">
        <v>224</v>
      </c>
      <c r="C184" s="12">
        <f t="shared" si="20"/>
        <v>6718378.2599999998</v>
      </c>
      <c r="D184" s="47">
        <v>6654241.0800000001</v>
      </c>
      <c r="E184" s="47">
        <v>0</v>
      </c>
      <c r="F184" s="47">
        <v>0</v>
      </c>
      <c r="G184" s="47">
        <v>0</v>
      </c>
      <c r="H184" s="47">
        <v>0</v>
      </c>
      <c r="I184" s="47">
        <v>0</v>
      </c>
      <c r="J184" s="72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64137.18</v>
      </c>
      <c r="S184" s="14">
        <v>0</v>
      </c>
      <c r="T184" s="14">
        <v>0</v>
      </c>
    </row>
    <row r="185" spans="1:20" ht="24.95" customHeight="1" x14ac:dyDescent="0.25">
      <c r="A185" s="53">
        <v>161</v>
      </c>
      <c r="B185" s="49" t="s">
        <v>302</v>
      </c>
      <c r="C185" s="12">
        <f t="shared" si="20"/>
        <v>9990793.8599999994</v>
      </c>
      <c r="D185" s="47">
        <v>0</v>
      </c>
      <c r="E185" s="47">
        <v>0</v>
      </c>
      <c r="F185" s="47">
        <v>0</v>
      </c>
      <c r="G185" s="47">
        <v>0</v>
      </c>
      <c r="H185" s="47">
        <v>0</v>
      </c>
      <c r="I185" s="47">
        <v>0</v>
      </c>
      <c r="J185" s="72">
        <v>3</v>
      </c>
      <c r="K185" s="47">
        <v>9796547.6999999993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68850</v>
      </c>
      <c r="R185" s="47">
        <v>125396.16</v>
      </c>
      <c r="S185" s="14">
        <v>0</v>
      </c>
      <c r="T185" s="14">
        <v>0</v>
      </c>
    </row>
    <row r="186" spans="1:20" ht="24.95" customHeight="1" x14ac:dyDescent="0.25">
      <c r="A186" s="53">
        <v>162</v>
      </c>
      <c r="B186" s="49" t="s">
        <v>240</v>
      </c>
      <c r="C186" s="12">
        <f t="shared" si="20"/>
        <v>11260948.360000001</v>
      </c>
      <c r="D186" s="47">
        <v>0</v>
      </c>
      <c r="E186" s="47">
        <v>0</v>
      </c>
      <c r="F186" s="47">
        <v>0</v>
      </c>
      <c r="G186" s="47">
        <v>0</v>
      </c>
      <c r="H186" s="47">
        <v>0</v>
      </c>
      <c r="I186" s="47">
        <v>0</v>
      </c>
      <c r="J186" s="72">
        <v>0</v>
      </c>
      <c r="K186" s="47">
        <v>0</v>
      </c>
      <c r="L186" s="47">
        <v>10842262.4</v>
      </c>
      <c r="M186" s="47">
        <v>0</v>
      </c>
      <c r="N186" s="47">
        <v>0</v>
      </c>
      <c r="O186" s="47">
        <v>0</v>
      </c>
      <c r="P186" s="47">
        <v>0</v>
      </c>
      <c r="Q186" s="47">
        <v>116240</v>
      </c>
      <c r="R186" s="47">
        <v>302445.96000000002</v>
      </c>
      <c r="S186" s="14">
        <v>0</v>
      </c>
      <c r="T186" s="14">
        <v>0</v>
      </c>
    </row>
    <row r="187" spans="1:20" ht="24.95" customHeight="1" x14ac:dyDescent="0.25">
      <c r="A187" s="53">
        <v>163</v>
      </c>
      <c r="B187" s="49" t="s">
        <v>243</v>
      </c>
      <c r="C187" s="12">
        <f t="shared" si="20"/>
        <v>45562573.18</v>
      </c>
      <c r="D187" s="47">
        <v>0</v>
      </c>
      <c r="E187" s="47">
        <v>0</v>
      </c>
      <c r="F187" s="47">
        <v>0</v>
      </c>
      <c r="G187" s="47">
        <v>0</v>
      </c>
      <c r="H187" s="47">
        <v>0</v>
      </c>
      <c r="I187" s="47">
        <v>0</v>
      </c>
      <c r="J187" s="72">
        <v>0</v>
      </c>
      <c r="K187" s="47">
        <v>0</v>
      </c>
      <c r="L187" s="47">
        <v>15338042.1</v>
      </c>
      <c r="M187" s="47">
        <v>0</v>
      </c>
      <c r="N187" s="47">
        <v>28789482.75</v>
      </c>
      <c r="O187" s="47">
        <v>0</v>
      </c>
      <c r="P187" s="47">
        <v>0</v>
      </c>
      <c r="Q187" s="47">
        <v>659440</v>
      </c>
      <c r="R187" s="47">
        <v>775608.33</v>
      </c>
      <c r="S187" s="14">
        <v>0</v>
      </c>
      <c r="T187" s="14">
        <v>0</v>
      </c>
    </row>
    <row r="188" spans="1:20" ht="24.95" customHeight="1" x14ac:dyDescent="0.25">
      <c r="A188" s="53">
        <v>164</v>
      </c>
      <c r="B188" s="49" t="s">
        <v>246</v>
      </c>
      <c r="C188" s="12">
        <f t="shared" ref="C188:C217" si="21">D188+E188+F188+G188+H188+I188+K188+L188+M188+N188+O188+P188+Q188+R188</f>
        <v>6660528.5999999996</v>
      </c>
      <c r="D188" s="47">
        <v>0</v>
      </c>
      <c r="E188" s="47">
        <v>0</v>
      </c>
      <c r="F188" s="47">
        <v>0</v>
      </c>
      <c r="G188" s="47">
        <v>0</v>
      </c>
      <c r="H188" s="47">
        <v>0</v>
      </c>
      <c r="I188" s="47">
        <v>0</v>
      </c>
      <c r="J188" s="72">
        <v>2</v>
      </c>
      <c r="K188" s="47">
        <v>6531031.7999999998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45900</v>
      </c>
      <c r="R188" s="47">
        <v>83596.800000000003</v>
      </c>
      <c r="S188" s="14">
        <v>0</v>
      </c>
      <c r="T188" s="14">
        <v>0</v>
      </c>
    </row>
    <row r="189" spans="1:20" ht="24.95" customHeight="1" x14ac:dyDescent="0.25">
      <c r="A189" s="53">
        <v>165</v>
      </c>
      <c r="B189" s="49" t="s">
        <v>247</v>
      </c>
      <c r="C189" s="12">
        <f t="shared" si="21"/>
        <v>3345564.3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I189" s="47">
        <v>0</v>
      </c>
      <c r="J189" s="72">
        <v>1</v>
      </c>
      <c r="K189" s="47">
        <v>3265515.9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38250</v>
      </c>
      <c r="R189" s="47">
        <v>41798.400000000001</v>
      </c>
      <c r="S189" s="14">
        <v>0</v>
      </c>
      <c r="T189" s="14">
        <v>0</v>
      </c>
    </row>
    <row r="190" spans="1:20" ht="24.95" customHeight="1" x14ac:dyDescent="0.25">
      <c r="A190" s="53">
        <v>166</v>
      </c>
      <c r="B190" s="49" t="s">
        <v>242</v>
      </c>
      <c r="C190" s="12">
        <f t="shared" si="21"/>
        <v>9990793.8599999994</v>
      </c>
      <c r="D190" s="47">
        <v>0</v>
      </c>
      <c r="E190" s="47">
        <v>0</v>
      </c>
      <c r="F190" s="47">
        <v>0</v>
      </c>
      <c r="G190" s="47">
        <v>0</v>
      </c>
      <c r="H190" s="47">
        <v>0</v>
      </c>
      <c r="I190" s="47">
        <v>0</v>
      </c>
      <c r="J190" s="72">
        <v>3</v>
      </c>
      <c r="K190" s="47">
        <v>9796547.6999999993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68850</v>
      </c>
      <c r="R190" s="47">
        <v>125396.16</v>
      </c>
      <c r="S190" s="14">
        <v>0</v>
      </c>
      <c r="T190" s="14">
        <v>0</v>
      </c>
    </row>
    <row r="191" spans="1:20" ht="24.95" customHeight="1" x14ac:dyDescent="0.25">
      <c r="A191" s="53">
        <v>167</v>
      </c>
      <c r="B191" s="49" t="s">
        <v>249</v>
      </c>
      <c r="C191" s="12">
        <f t="shared" si="21"/>
        <v>6660528.5999999996</v>
      </c>
      <c r="D191" s="47">
        <v>0</v>
      </c>
      <c r="E191" s="47">
        <v>0</v>
      </c>
      <c r="F191" s="47">
        <v>0</v>
      </c>
      <c r="G191" s="47">
        <v>0</v>
      </c>
      <c r="H191" s="47">
        <v>0</v>
      </c>
      <c r="I191" s="47">
        <v>0</v>
      </c>
      <c r="J191" s="72">
        <v>2</v>
      </c>
      <c r="K191" s="47">
        <v>6531031.7999999998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45900</v>
      </c>
      <c r="R191" s="47">
        <v>83596.800000000003</v>
      </c>
      <c r="S191" s="14">
        <v>0</v>
      </c>
      <c r="T191" s="14">
        <v>0</v>
      </c>
    </row>
    <row r="192" spans="1:20" ht="24.95" customHeight="1" x14ac:dyDescent="0.25">
      <c r="A192" s="53">
        <v>168</v>
      </c>
      <c r="B192" s="49" t="s">
        <v>254</v>
      </c>
      <c r="C192" s="12">
        <f t="shared" si="21"/>
        <v>2934780.4200000004</v>
      </c>
      <c r="D192" s="47">
        <v>0</v>
      </c>
      <c r="E192" s="47">
        <v>0</v>
      </c>
      <c r="F192" s="47">
        <v>0</v>
      </c>
      <c r="G192" s="47">
        <v>0</v>
      </c>
      <c r="H192" s="47">
        <v>0</v>
      </c>
      <c r="I192" s="47">
        <v>0</v>
      </c>
      <c r="J192" s="72">
        <v>1</v>
      </c>
      <c r="K192" s="47">
        <v>2859923.7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38250</v>
      </c>
      <c r="R192" s="47">
        <v>36606.720000000001</v>
      </c>
      <c r="S192" s="14">
        <v>0</v>
      </c>
      <c r="T192" s="14">
        <v>0</v>
      </c>
    </row>
    <row r="193" spans="1:20" ht="24.95" customHeight="1" x14ac:dyDescent="0.25">
      <c r="A193" s="53">
        <v>169</v>
      </c>
      <c r="B193" s="49" t="s">
        <v>256</v>
      </c>
      <c r="C193" s="12">
        <f t="shared" si="21"/>
        <v>6660528.5999999996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I193" s="47">
        <v>0</v>
      </c>
      <c r="J193" s="72">
        <v>2</v>
      </c>
      <c r="K193" s="47">
        <v>6531031.7999999998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45900</v>
      </c>
      <c r="R193" s="47">
        <v>83596.800000000003</v>
      </c>
      <c r="S193" s="14">
        <v>0</v>
      </c>
      <c r="T193" s="14">
        <v>0</v>
      </c>
    </row>
    <row r="194" spans="1:20" ht="24.95" customHeight="1" x14ac:dyDescent="0.25">
      <c r="A194" s="53">
        <v>170</v>
      </c>
      <c r="B194" s="49" t="s">
        <v>250</v>
      </c>
      <c r="C194" s="12">
        <f t="shared" si="21"/>
        <v>13321058.060000001</v>
      </c>
      <c r="D194" s="47">
        <v>0</v>
      </c>
      <c r="E194" s="47">
        <v>0</v>
      </c>
      <c r="F194" s="47">
        <v>0</v>
      </c>
      <c r="G194" s="47">
        <v>0</v>
      </c>
      <c r="H194" s="47">
        <v>0</v>
      </c>
      <c r="I194" s="47">
        <v>0</v>
      </c>
      <c r="J194" s="72">
        <v>4</v>
      </c>
      <c r="K194" s="47">
        <v>13062063.5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91800</v>
      </c>
      <c r="R194" s="47">
        <v>167194.56</v>
      </c>
      <c r="S194" s="14">
        <v>0</v>
      </c>
      <c r="T194" s="14">
        <v>0</v>
      </c>
    </row>
    <row r="195" spans="1:20" ht="24.95" customHeight="1" x14ac:dyDescent="0.25">
      <c r="A195" s="53">
        <v>171</v>
      </c>
      <c r="B195" s="49" t="s">
        <v>253</v>
      </c>
      <c r="C195" s="12">
        <f t="shared" si="21"/>
        <v>7068849.0599999996</v>
      </c>
      <c r="D195" s="47">
        <v>0</v>
      </c>
      <c r="E195" s="47">
        <v>0</v>
      </c>
      <c r="F195" s="47">
        <v>0</v>
      </c>
      <c r="G195" s="47">
        <v>0</v>
      </c>
      <c r="H195" s="47">
        <v>0</v>
      </c>
      <c r="I195" s="47">
        <v>0</v>
      </c>
      <c r="J195" s="72">
        <v>2</v>
      </c>
      <c r="K195" s="47">
        <v>6934191.2999999998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45900</v>
      </c>
      <c r="R195" s="47">
        <v>88757.759999999995</v>
      </c>
      <c r="S195" s="14">
        <v>0</v>
      </c>
      <c r="T195" s="14">
        <v>0</v>
      </c>
    </row>
    <row r="196" spans="1:20" ht="24.95" customHeight="1" x14ac:dyDescent="0.25">
      <c r="A196" s="53">
        <v>172</v>
      </c>
      <c r="B196" s="49" t="s">
        <v>84</v>
      </c>
      <c r="C196" s="12">
        <f t="shared" si="21"/>
        <v>15061843.99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  <c r="J196" s="72">
        <v>0</v>
      </c>
      <c r="K196" s="47">
        <v>0</v>
      </c>
      <c r="L196" s="47">
        <v>13774356.220000001</v>
      </c>
      <c r="M196" s="47">
        <v>0</v>
      </c>
      <c r="N196" s="47">
        <v>0</v>
      </c>
      <c r="O196" s="47">
        <v>0</v>
      </c>
      <c r="P196" s="47">
        <v>0</v>
      </c>
      <c r="Q196" s="47">
        <v>931670</v>
      </c>
      <c r="R196" s="47">
        <v>355817.77</v>
      </c>
      <c r="S196" s="14">
        <v>0</v>
      </c>
      <c r="T196" s="14">
        <v>0</v>
      </c>
    </row>
    <row r="197" spans="1:20" ht="24.95" customHeight="1" x14ac:dyDescent="0.25">
      <c r="A197" s="53">
        <v>173</v>
      </c>
      <c r="B197" s="49" t="s">
        <v>258</v>
      </c>
      <c r="C197" s="12">
        <f t="shared" si="21"/>
        <v>62766942.530000001</v>
      </c>
      <c r="D197" s="47">
        <v>0</v>
      </c>
      <c r="E197" s="47">
        <v>0</v>
      </c>
      <c r="F197" s="47">
        <v>0</v>
      </c>
      <c r="G197" s="47">
        <v>0</v>
      </c>
      <c r="H197" s="47">
        <v>0</v>
      </c>
      <c r="I197" s="47">
        <v>0</v>
      </c>
      <c r="J197" s="72">
        <v>0</v>
      </c>
      <c r="K197" s="47">
        <v>0</v>
      </c>
      <c r="L197" s="47">
        <v>0</v>
      </c>
      <c r="M197" s="47">
        <v>0</v>
      </c>
      <c r="N197" s="47">
        <v>62361441.420000002</v>
      </c>
      <c r="O197" s="47">
        <v>0</v>
      </c>
      <c r="P197" s="47">
        <v>0</v>
      </c>
      <c r="Q197" s="47">
        <v>0</v>
      </c>
      <c r="R197" s="47">
        <v>405501.11</v>
      </c>
      <c r="S197" s="14">
        <v>0</v>
      </c>
      <c r="T197" s="14">
        <v>0</v>
      </c>
    </row>
    <row r="198" spans="1:20" ht="24.95" customHeight="1" x14ac:dyDescent="0.25">
      <c r="A198" s="53">
        <v>174</v>
      </c>
      <c r="B198" s="49" t="s">
        <v>60</v>
      </c>
      <c r="C198" s="12">
        <f t="shared" si="21"/>
        <v>6832181.3300000001</v>
      </c>
      <c r="D198" s="47">
        <v>0</v>
      </c>
      <c r="E198" s="47">
        <v>0</v>
      </c>
      <c r="F198" s="47">
        <v>0</v>
      </c>
      <c r="G198" s="47">
        <v>0</v>
      </c>
      <c r="H198" s="47">
        <v>6245672.1600000001</v>
      </c>
      <c r="I198" s="47">
        <v>0</v>
      </c>
      <c r="J198" s="72">
        <v>0</v>
      </c>
      <c r="K198" s="47">
        <v>0</v>
      </c>
      <c r="L198" s="47">
        <v>0</v>
      </c>
      <c r="M198" s="47">
        <v>0</v>
      </c>
      <c r="N198" s="47">
        <v>0</v>
      </c>
      <c r="O198" s="47">
        <v>0</v>
      </c>
      <c r="P198" s="47">
        <v>0</v>
      </c>
      <c r="Q198" s="47">
        <v>408530</v>
      </c>
      <c r="R198" s="47">
        <v>177979.17</v>
      </c>
      <c r="S198" s="14">
        <v>0</v>
      </c>
      <c r="T198" s="14">
        <v>0</v>
      </c>
    </row>
    <row r="199" spans="1:20" ht="24.95" customHeight="1" x14ac:dyDescent="0.25">
      <c r="A199" s="53">
        <v>175</v>
      </c>
      <c r="B199" s="49" t="s">
        <v>211</v>
      </c>
      <c r="C199" s="12">
        <f t="shared" si="21"/>
        <v>8664954.9100000001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72">
        <v>0</v>
      </c>
      <c r="K199" s="47">
        <v>0</v>
      </c>
      <c r="L199" s="47">
        <v>8478259.3599999994</v>
      </c>
      <c r="M199" s="47">
        <v>0</v>
      </c>
      <c r="N199" s="47">
        <v>0</v>
      </c>
      <c r="O199" s="47">
        <v>0</v>
      </c>
      <c r="P199" s="47">
        <v>0</v>
      </c>
      <c r="Q199" s="47">
        <v>127660</v>
      </c>
      <c r="R199" s="47">
        <v>59035.55</v>
      </c>
      <c r="S199" s="14">
        <v>0</v>
      </c>
      <c r="T199" s="14">
        <v>0</v>
      </c>
    </row>
    <row r="200" spans="1:20" ht="24.95" customHeight="1" x14ac:dyDescent="0.25">
      <c r="A200" s="53">
        <v>176</v>
      </c>
      <c r="B200" s="49" t="s">
        <v>213</v>
      </c>
      <c r="C200" s="12">
        <f t="shared" si="21"/>
        <v>52356425.170000002</v>
      </c>
      <c r="D200" s="47">
        <v>15496873.550000001</v>
      </c>
      <c r="E200" s="47">
        <v>1302749.3400000001</v>
      </c>
      <c r="F200" s="47">
        <v>4068125.2</v>
      </c>
      <c r="G200" s="47">
        <v>4026564.25</v>
      </c>
      <c r="H200" s="47">
        <v>5144894.84</v>
      </c>
      <c r="I200" s="47">
        <v>0</v>
      </c>
      <c r="J200" s="72">
        <v>0</v>
      </c>
      <c r="K200" s="47">
        <v>0</v>
      </c>
      <c r="L200" s="47">
        <v>0</v>
      </c>
      <c r="M200" s="47">
        <v>798431.38</v>
      </c>
      <c r="N200" s="47">
        <v>18985484.699999999</v>
      </c>
      <c r="O200" s="47">
        <v>1391212.96</v>
      </c>
      <c r="P200" s="47">
        <v>0</v>
      </c>
      <c r="Q200" s="47">
        <v>0</v>
      </c>
      <c r="R200" s="47">
        <v>1142088.95</v>
      </c>
      <c r="S200" s="14">
        <v>0</v>
      </c>
      <c r="T200" s="14">
        <v>0</v>
      </c>
    </row>
    <row r="201" spans="1:20" ht="24.95" customHeight="1" x14ac:dyDescent="0.25">
      <c r="A201" s="53">
        <v>177</v>
      </c>
      <c r="B201" s="49" t="s">
        <v>94</v>
      </c>
      <c r="C201" s="12">
        <f t="shared" si="21"/>
        <v>1109472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72">
        <v>0</v>
      </c>
      <c r="K201" s="47">
        <v>0</v>
      </c>
      <c r="L201" s="47">
        <v>0</v>
      </c>
      <c r="M201" s="47">
        <v>0</v>
      </c>
      <c r="N201" s="47">
        <v>0</v>
      </c>
      <c r="O201" s="47">
        <v>0</v>
      </c>
      <c r="P201" s="47">
        <v>0</v>
      </c>
      <c r="Q201" s="47">
        <v>1109472</v>
      </c>
      <c r="R201" s="47">
        <v>0</v>
      </c>
      <c r="S201" s="14">
        <v>0</v>
      </c>
      <c r="T201" s="14">
        <v>0</v>
      </c>
    </row>
    <row r="202" spans="1:20" ht="24.95" customHeight="1" x14ac:dyDescent="0.25">
      <c r="A202" s="53">
        <v>178</v>
      </c>
      <c r="B202" s="49" t="s">
        <v>219</v>
      </c>
      <c r="C202" s="12">
        <f t="shared" si="21"/>
        <v>2390793.17</v>
      </c>
      <c r="D202" s="47">
        <v>1679167.56</v>
      </c>
      <c r="E202" s="47">
        <v>115418.42</v>
      </c>
      <c r="F202" s="47">
        <v>182455.52</v>
      </c>
      <c r="G202" s="47">
        <v>363660.64</v>
      </c>
      <c r="H202" s="47">
        <v>0</v>
      </c>
      <c r="I202" s="47">
        <v>0</v>
      </c>
      <c r="J202" s="72">
        <v>0</v>
      </c>
      <c r="K202" s="47">
        <v>0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50091.03</v>
      </c>
      <c r="S202" s="14">
        <v>0</v>
      </c>
      <c r="T202" s="14">
        <v>0</v>
      </c>
    </row>
    <row r="203" spans="1:20" ht="24.95" customHeight="1" x14ac:dyDescent="0.25">
      <c r="A203" s="53">
        <v>179</v>
      </c>
      <c r="B203" s="49" t="s">
        <v>63</v>
      </c>
      <c r="C203" s="12">
        <f t="shared" si="21"/>
        <v>20042615.369999997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72">
        <v>0</v>
      </c>
      <c r="K203" s="47">
        <v>0</v>
      </c>
      <c r="L203" s="47">
        <v>19280022.879999999</v>
      </c>
      <c r="M203" s="47">
        <v>0</v>
      </c>
      <c r="N203" s="47">
        <v>0</v>
      </c>
      <c r="O203" s="47">
        <v>0</v>
      </c>
      <c r="P203" s="47">
        <v>0</v>
      </c>
      <c r="Q203" s="47">
        <v>350000</v>
      </c>
      <c r="R203" s="47">
        <v>412592.49</v>
      </c>
      <c r="S203" s="14">
        <v>0</v>
      </c>
      <c r="T203" s="14">
        <v>0</v>
      </c>
    </row>
    <row r="204" spans="1:20" ht="24.95" customHeight="1" x14ac:dyDescent="0.25">
      <c r="A204" s="53">
        <v>180</v>
      </c>
      <c r="B204" s="49" t="s">
        <v>90</v>
      </c>
      <c r="C204" s="12">
        <f t="shared" si="21"/>
        <v>1427965.27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72">
        <v>0</v>
      </c>
      <c r="K204" s="47">
        <v>0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1427965.27</v>
      </c>
      <c r="R204" s="47">
        <v>0</v>
      </c>
      <c r="S204" s="14">
        <v>0</v>
      </c>
      <c r="T204" s="14">
        <v>0</v>
      </c>
    </row>
    <row r="205" spans="1:20" ht="24.95" customHeight="1" x14ac:dyDescent="0.25">
      <c r="A205" s="53">
        <v>181</v>
      </c>
      <c r="B205" s="49" t="s">
        <v>17</v>
      </c>
      <c r="C205" s="12">
        <f t="shared" si="21"/>
        <v>631512.34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72">
        <v>0</v>
      </c>
      <c r="K205" s="47">
        <v>0</v>
      </c>
      <c r="L205" s="47">
        <v>0</v>
      </c>
      <c r="M205" s="47">
        <v>0</v>
      </c>
      <c r="N205" s="47">
        <v>0</v>
      </c>
      <c r="O205" s="47">
        <v>0</v>
      </c>
      <c r="P205" s="47">
        <v>0</v>
      </c>
      <c r="Q205" s="47">
        <v>631512.34</v>
      </c>
      <c r="R205" s="47">
        <v>0</v>
      </c>
      <c r="S205" s="14">
        <v>0</v>
      </c>
      <c r="T205" s="14">
        <v>0</v>
      </c>
    </row>
    <row r="206" spans="1:20" ht="24.95" customHeight="1" x14ac:dyDescent="0.25">
      <c r="A206" s="53">
        <v>182</v>
      </c>
      <c r="B206" s="49" t="s">
        <v>47</v>
      </c>
      <c r="C206" s="12">
        <f t="shared" si="21"/>
        <v>1283369.78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72">
        <v>0</v>
      </c>
      <c r="K206" s="47">
        <v>0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1283369.78</v>
      </c>
      <c r="R206" s="47">
        <v>0</v>
      </c>
      <c r="S206" s="14">
        <v>0</v>
      </c>
      <c r="T206" s="14">
        <v>0</v>
      </c>
    </row>
    <row r="207" spans="1:20" ht="24.95" customHeight="1" x14ac:dyDescent="0.25">
      <c r="A207" s="53">
        <v>183</v>
      </c>
      <c r="B207" s="49" t="s">
        <v>11</v>
      </c>
      <c r="C207" s="12">
        <f t="shared" si="21"/>
        <v>1043508.47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72">
        <v>0</v>
      </c>
      <c r="K207" s="47">
        <v>0</v>
      </c>
      <c r="L207" s="47">
        <v>0</v>
      </c>
      <c r="M207" s="47">
        <v>0</v>
      </c>
      <c r="N207" s="47">
        <v>0</v>
      </c>
      <c r="O207" s="47">
        <v>0</v>
      </c>
      <c r="P207" s="47">
        <v>0</v>
      </c>
      <c r="Q207" s="47">
        <v>1043508.47</v>
      </c>
      <c r="R207" s="47">
        <v>0</v>
      </c>
      <c r="S207" s="14">
        <v>0</v>
      </c>
      <c r="T207" s="14">
        <v>0</v>
      </c>
    </row>
    <row r="208" spans="1:20" ht="24.95" customHeight="1" x14ac:dyDescent="0.25">
      <c r="A208" s="53">
        <v>184</v>
      </c>
      <c r="B208" s="49" t="s">
        <v>7</v>
      </c>
      <c r="C208" s="12">
        <f t="shared" si="21"/>
        <v>828511.62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72">
        <v>0</v>
      </c>
      <c r="K208" s="47">
        <v>0</v>
      </c>
      <c r="L208" s="47">
        <v>0</v>
      </c>
      <c r="M208" s="47">
        <v>0</v>
      </c>
      <c r="N208" s="47">
        <v>0</v>
      </c>
      <c r="O208" s="47">
        <v>0</v>
      </c>
      <c r="P208" s="47">
        <v>0</v>
      </c>
      <c r="Q208" s="47">
        <v>828511.62</v>
      </c>
      <c r="R208" s="47">
        <v>0</v>
      </c>
      <c r="S208" s="14">
        <v>0</v>
      </c>
      <c r="T208" s="14">
        <v>0</v>
      </c>
    </row>
    <row r="209" spans="1:20" ht="24.95" customHeight="1" x14ac:dyDescent="0.25">
      <c r="A209" s="53">
        <v>185</v>
      </c>
      <c r="B209" s="49" t="s">
        <v>112</v>
      </c>
      <c r="C209" s="12">
        <f t="shared" si="21"/>
        <v>244332.2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72">
        <v>0</v>
      </c>
      <c r="K209" s="47">
        <v>0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244332.2</v>
      </c>
      <c r="R209" s="47">
        <v>0</v>
      </c>
      <c r="S209" s="14">
        <v>0</v>
      </c>
      <c r="T209" s="14">
        <v>0</v>
      </c>
    </row>
    <row r="210" spans="1:20" ht="24.95" customHeight="1" x14ac:dyDescent="0.25">
      <c r="A210" s="53">
        <v>186</v>
      </c>
      <c r="B210" s="49" t="s">
        <v>8</v>
      </c>
      <c r="C210" s="12">
        <f t="shared" si="21"/>
        <v>644471.56000000006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72">
        <v>0</v>
      </c>
      <c r="K210" s="47">
        <v>0</v>
      </c>
      <c r="L210" s="47">
        <v>0</v>
      </c>
      <c r="M210" s="47">
        <v>0</v>
      </c>
      <c r="N210" s="47">
        <v>0</v>
      </c>
      <c r="O210" s="47">
        <v>0</v>
      </c>
      <c r="P210" s="47">
        <v>0</v>
      </c>
      <c r="Q210" s="47">
        <v>644471.56000000006</v>
      </c>
      <c r="R210" s="47">
        <v>0</v>
      </c>
      <c r="S210" s="14">
        <v>0</v>
      </c>
      <c r="T210" s="14">
        <v>0</v>
      </c>
    </row>
    <row r="211" spans="1:20" ht="24.95" customHeight="1" x14ac:dyDescent="0.25">
      <c r="A211" s="53">
        <v>187</v>
      </c>
      <c r="B211" s="49" t="s">
        <v>24</v>
      </c>
      <c r="C211" s="12">
        <f t="shared" si="21"/>
        <v>783445.8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72">
        <v>0</v>
      </c>
      <c r="K211" s="47">
        <v>0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783445.8</v>
      </c>
      <c r="R211" s="47">
        <v>0</v>
      </c>
      <c r="S211" s="14">
        <v>0</v>
      </c>
      <c r="T211" s="14">
        <v>0</v>
      </c>
    </row>
    <row r="212" spans="1:20" ht="24.95" customHeight="1" x14ac:dyDescent="0.25">
      <c r="A212" s="53">
        <v>188</v>
      </c>
      <c r="B212" s="49" t="s">
        <v>119</v>
      </c>
      <c r="C212" s="12">
        <f t="shared" si="21"/>
        <v>730714.64</v>
      </c>
      <c r="D212" s="47">
        <v>0</v>
      </c>
      <c r="E212" s="47">
        <v>0</v>
      </c>
      <c r="F212" s="47">
        <v>0</v>
      </c>
      <c r="G212" s="47">
        <v>0</v>
      </c>
      <c r="H212" s="47">
        <v>0</v>
      </c>
      <c r="I212" s="47">
        <v>0</v>
      </c>
      <c r="J212" s="72">
        <v>0</v>
      </c>
      <c r="K212" s="47">
        <v>0</v>
      </c>
      <c r="L212" s="47">
        <v>0</v>
      </c>
      <c r="M212" s="47">
        <v>0</v>
      </c>
      <c r="N212" s="47">
        <v>0</v>
      </c>
      <c r="O212" s="47">
        <v>0</v>
      </c>
      <c r="P212" s="47">
        <v>0</v>
      </c>
      <c r="Q212" s="47">
        <v>730714.64</v>
      </c>
      <c r="R212" s="47">
        <v>0</v>
      </c>
      <c r="S212" s="14">
        <v>0</v>
      </c>
      <c r="T212" s="14">
        <v>0</v>
      </c>
    </row>
    <row r="213" spans="1:20" ht="24.95" customHeight="1" x14ac:dyDescent="0.25">
      <c r="A213" s="53">
        <v>189</v>
      </c>
      <c r="B213" s="49" t="s">
        <v>131</v>
      </c>
      <c r="C213" s="12">
        <f t="shared" si="21"/>
        <v>841989.84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72">
        <v>0</v>
      </c>
      <c r="K213" s="47">
        <v>0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841989.84</v>
      </c>
      <c r="R213" s="47">
        <v>0</v>
      </c>
      <c r="S213" s="14">
        <v>0</v>
      </c>
      <c r="T213" s="14">
        <v>0</v>
      </c>
    </row>
    <row r="214" spans="1:20" ht="24.95" customHeight="1" x14ac:dyDescent="0.25">
      <c r="A214" s="53">
        <v>190</v>
      </c>
      <c r="B214" s="49" t="s">
        <v>68</v>
      </c>
      <c r="C214" s="12">
        <f t="shared" si="21"/>
        <v>1194356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72">
        <v>0</v>
      </c>
      <c r="K214" s="47">
        <v>0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1194356</v>
      </c>
      <c r="R214" s="47">
        <v>0</v>
      </c>
      <c r="S214" s="14">
        <v>0</v>
      </c>
      <c r="T214" s="14">
        <v>0</v>
      </c>
    </row>
    <row r="215" spans="1:20" ht="24.95" customHeight="1" x14ac:dyDescent="0.25">
      <c r="A215" s="53">
        <v>191</v>
      </c>
      <c r="B215" s="49" t="s">
        <v>77</v>
      </c>
      <c r="C215" s="12">
        <f t="shared" si="21"/>
        <v>418576.6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72">
        <v>0</v>
      </c>
      <c r="K215" s="47">
        <v>0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418576.6</v>
      </c>
      <c r="R215" s="47">
        <v>0</v>
      </c>
      <c r="S215" s="14">
        <v>0</v>
      </c>
      <c r="T215" s="14">
        <v>0</v>
      </c>
    </row>
    <row r="216" spans="1:20" ht="24.95" customHeight="1" x14ac:dyDescent="0.25">
      <c r="A216" s="53">
        <v>192</v>
      </c>
      <c r="B216" s="49" t="s">
        <v>49</v>
      </c>
      <c r="C216" s="12">
        <f t="shared" si="21"/>
        <v>1727588.65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72">
        <v>0</v>
      </c>
      <c r="K216" s="47">
        <v>0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1727588.65</v>
      </c>
      <c r="R216" s="47">
        <v>0</v>
      </c>
      <c r="S216" s="14">
        <v>0</v>
      </c>
      <c r="T216" s="14">
        <v>0</v>
      </c>
    </row>
    <row r="217" spans="1:20" ht="24.95" customHeight="1" x14ac:dyDescent="0.25">
      <c r="A217" s="53">
        <v>193</v>
      </c>
      <c r="B217" s="49" t="s">
        <v>146</v>
      </c>
      <c r="C217" s="12">
        <f t="shared" si="21"/>
        <v>9839656.4800000004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72">
        <v>0</v>
      </c>
      <c r="K217" s="47">
        <v>0</v>
      </c>
      <c r="L217" s="47">
        <v>9203220.3100000005</v>
      </c>
      <c r="M217" s="47">
        <v>0</v>
      </c>
      <c r="N217" s="47">
        <v>0</v>
      </c>
      <c r="O217" s="47">
        <v>0</v>
      </c>
      <c r="P217" s="47">
        <v>0</v>
      </c>
      <c r="Q217" s="47">
        <v>250000</v>
      </c>
      <c r="R217" s="47">
        <v>386436.17</v>
      </c>
      <c r="S217" s="14">
        <v>0</v>
      </c>
      <c r="T217" s="14">
        <v>0</v>
      </c>
    </row>
    <row r="218" spans="1:20" ht="24.95" customHeight="1" x14ac:dyDescent="0.25">
      <c r="A218" s="56" t="s">
        <v>272</v>
      </c>
      <c r="B218" s="54"/>
      <c r="C218" s="81">
        <f t="shared" ref="C218:T218" si="22">SUM(C219:C221)</f>
        <v>13491812.790000001</v>
      </c>
      <c r="D218" s="51">
        <f t="shared" si="22"/>
        <v>0</v>
      </c>
      <c r="E218" s="51">
        <f t="shared" si="22"/>
        <v>0</v>
      </c>
      <c r="F218" s="51">
        <f t="shared" si="22"/>
        <v>0</v>
      </c>
      <c r="G218" s="51">
        <f t="shared" si="22"/>
        <v>0</v>
      </c>
      <c r="H218" s="51">
        <f t="shared" si="22"/>
        <v>466230.97</v>
      </c>
      <c r="I218" s="51">
        <f t="shared" si="22"/>
        <v>0</v>
      </c>
      <c r="J218" s="84">
        <f t="shared" si="22"/>
        <v>0</v>
      </c>
      <c r="K218" s="51">
        <f t="shared" si="22"/>
        <v>0</v>
      </c>
      <c r="L218" s="51">
        <f t="shared" si="22"/>
        <v>10408852.41</v>
      </c>
      <c r="M218" s="51">
        <f t="shared" si="22"/>
        <v>0</v>
      </c>
      <c r="N218" s="51">
        <f t="shared" si="22"/>
        <v>1244602.3500000001</v>
      </c>
      <c r="O218" s="51">
        <f t="shared" si="22"/>
        <v>415391.56</v>
      </c>
      <c r="P218" s="51">
        <f t="shared" si="22"/>
        <v>0</v>
      </c>
      <c r="Q218" s="51">
        <f t="shared" si="22"/>
        <v>433690</v>
      </c>
      <c r="R218" s="51">
        <f t="shared" si="22"/>
        <v>523045.5</v>
      </c>
      <c r="S218" s="51">
        <f t="shared" si="22"/>
        <v>0</v>
      </c>
      <c r="T218" s="51">
        <f t="shared" si="22"/>
        <v>0</v>
      </c>
    </row>
    <row r="219" spans="1:20" ht="24.95" customHeight="1" x14ac:dyDescent="0.25">
      <c r="A219" s="48">
        <v>194</v>
      </c>
      <c r="B219" s="8" t="s">
        <v>276</v>
      </c>
      <c r="C219" s="12">
        <f>D219+E219+F219+G219+H219+I219+K219+L219+M219+N219+O219+P219+Q219+R219</f>
        <v>2565778.5299999998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72">
        <v>0</v>
      </c>
      <c r="K219" s="47">
        <v>0</v>
      </c>
      <c r="L219" s="47">
        <v>2333872.69</v>
      </c>
      <c r="M219" s="47">
        <v>0</v>
      </c>
      <c r="N219" s="47">
        <v>0</v>
      </c>
      <c r="O219" s="47">
        <v>0</v>
      </c>
      <c r="P219" s="47">
        <v>0</v>
      </c>
      <c r="Q219" s="47">
        <v>83543</v>
      </c>
      <c r="R219" s="47">
        <v>148362.84</v>
      </c>
      <c r="S219" s="14">
        <v>0</v>
      </c>
      <c r="T219" s="14">
        <v>0</v>
      </c>
    </row>
    <row r="220" spans="1:20" ht="24.95" customHeight="1" x14ac:dyDescent="0.25">
      <c r="A220" s="48">
        <v>195</v>
      </c>
      <c r="B220" s="8" t="s">
        <v>268</v>
      </c>
      <c r="C220" s="12">
        <f>D220+E220+F220+G220+H220+I220+K220+L220+M220+N220+O220+P220+Q220+R220</f>
        <v>4466754.6900000004</v>
      </c>
      <c r="D220" s="47">
        <v>0</v>
      </c>
      <c r="E220" s="47">
        <v>0</v>
      </c>
      <c r="F220" s="47">
        <v>0</v>
      </c>
      <c r="G220" s="47">
        <v>0</v>
      </c>
      <c r="H220" s="47">
        <v>466230.97</v>
      </c>
      <c r="I220" s="47">
        <v>0</v>
      </c>
      <c r="J220" s="72">
        <v>0</v>
      </c>
      <c r="K220" s="47">
        <v>0</v>
      </c>
      <c r="L220" s="47">
        <v>1935473.09</v>
      </c>
      <c r="M220" s="47">
        <v>0</v>
      </c>
      <c r="N220" s="47">
        <v>1244602.3500000001</v>
      </c>
      <c r="O220" s="47">
        <v>415391.56</v>
      </c>
      <c r="P220" s="47">
        <v>0</v>
      </c>
      <c r="Q220" s="47">
        <v>146594</v>
      </c>
      <c r="R220" s="47">
        <v>258462.72</v>
      </c>
      <c r="S220" s="14">
        <v>0</v>
      </c>
      <c r="T220" s="14">
        <v>0</v>
      </c>
    </row>
    <row r="221" spans="1:20" ht="24.95" customHeight="1" x14ac:dyDescent="0.25">
      <c r="A221" s="48">
        <v>196</v>
      </c>
      <c r="B221" s="8" t="s">
        <v>277</v>
      </c>
      <c r="C221" s="12">
        <f>D221+E221+F221+G221+H221+I221+K221+L221+M221+N221+O221+P221+Q221+R221</f>
        <v>6459279.5700000003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72">
        <v>0</v>
      </c>
      <c r="K221" s="47">
        <v>0</v>
      </c>
      <c r="L221" s="47">
        <v>6139506.6299999999</v>
      </c>
      <c r="M221" s="47">
        <v>0</v>
      </c>
      <c r="N221" s="47">
        <v>0</v>
      </c>
      <c r="O221" s="47">
        <v>0</v>
      </c>
      <c r="P221" s="47">
        <v>0</v>
      </c>
      <c r="Q221" s="47">
        <v>203553</v>
      </c>
      <c r="R221" s="47">
        <v>116219.94</v>
      </c>
      <c r="S221" s="14">
        <v>0</v>
      </c>
      <c r="T221" s="14">
        <v>0</v>
      </c>
    </row>
    <row r="222" spans="1:20" ht="24.95" customHeight="1" x14ac:dyDescent="0.25">
      <c r="A222" s="56" t="s">
        <v>70</v>
      </c>
      <c r="B222" s="54"/>
      <c r="C222" s="81">
        <f t="shared" ref="C222:T222" si="23">SUM(C223:C224)</f>
        <v>4534010.67</v>
      </c>
      <c r="D222" s="51">
        <f t="shared" si="23"/>
        <v>0</v>
      </c>
      <c r="E222" s="51">
        <f t="shared" si="23"/>
        <v>0</v>
      </c>
      <c r="F222" s="51">
        <f t="shared" si="23"/>
        <v>0</v>
      </c>
      <c r="G222" s="51">
        <f t="shared" si="23"/>
        <v>0</v>
      </c>
      <c r="H222" s="51">
        <f t="shared" si="23"/>
        <v>0</v>
      </c>
      <c r="I222" s="51">
        <f t="shared" si="23"/>
        <v>0</v>
      </c>
      <c r="J222" s="84">
        <f t="shared" si="23"/>
        <v>0</v>
      </c>
      <c r="K222" s="51">
        <f t="shared" si="23"/>
        <v>0</v>
      </c>
      <c r="L222" s="51">
        <f t="shared" si="23"/>
        <v>1980894.89</v>
      </c>
      <c r="M222" s="51">
        <f t="shared" si="23"/>
        <v>0</v>
      </c>
      <c r="N222" s="51">
        <f t="shared" si="23"/>
        <v>1771682.73</v>
      </c>
      <c r="O222" s="51">
        <f t="shared" si="23"/>
        <v>387362.4</v>
      </c>
      <c r="P222" s="51">
        <f t="shared" si="23"/>
        <v>0</v>
      </c>
      <c r="Q222" s="51">
        <f t="shared" si="23"/>
        <v>231648</v>
      </c>
      <c r="R222" s="51">
        <f t="shared" si="23"/>
        <v>162422.65</v>
      </c>
      <c r="S222" s="51">
        <f t="shared" si="23"/>
        <v>0</v>
      </c>
      <c r="T222" s="51">
        <f t="shared" si="23"/>
        <v>0</v>
      </c>
    </row>
    <row r="223" spans="1:20" ht="24.95" customHeight="1" x14ac:dyDescent="0.25">
      <c r="A223" s="7">
        <v>197</v>
      </c>
      <c r="B223" s="9" t="s">
        <v>76</v>
      </c>
      <c r="C223" s="12">
        <f>D223+E223+F223+G223+H223+I223+K223+L223+M223+N223+O223+P223+Q223+R223</f>
        <v>104862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72">
        <v>0</v>
      </c>
      <c r="K223" s="47">
        <v>0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104862</v>
      </c>
      <c r="R223" s="47">
        <v>0</v>
      </c>
      <c r="S223" s="14">
        <v>0</v>
      </c>
      <c r="T223" s="14">
        <v>0</v>
      </c>
    </row>
    <row r="224" spans="1:20" ht="24.95" customHeight="1" x14ac:dyDescent="0.25">
      <c r="A224" s="7">
        <v>198</v>
      </c>
      <c r="B224" s="9" t="s">
        <v>262</v>
      </c>
      <c r="C224" s="12">
        <f>D224+E224+F224+G224+H224+I224+K224+L224+M224+N224+O224+P224+Q224+R224</f>
        <v>4429148.67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72">
        <v>0</v>
      </c>
      <c r="K224" s="47">
        <v>0</v>
      </c>
      <c r="L224" s="47">
        <v>1980894.89</v>
      </c>
      <c r="M224" s="47">
        <v>0</v>
      </c>
      <c r="N224" s="47">
        <v>1771682.73</v>
      </c>
      <c r="O224" s="47">
        <v>387362.4</v>
      </c>
      <c r="P224" s="47">
        <v>0</v>
      </c>
      <c r="Q224" s="47">
        <v>126786</v>
      </c>
      <c r="R224" s="47">
        <v>162422.65</v>
      </c>
      <c r="S224" s="14">
        <v>0</v>
      </c>
      <c r="T224" s="14">
        <v>0</v>
      </c>
    </row>
    <row r="225" spans="1:20" ht="24.95" customHeight="1" x14ac:dyDescent="0.25">
      <c r="A225" s="56" t="s">
        <v>82</v>
      </c>
      <c r="B225" s="54"/>
      <c r="C225" s="81">
        <f t="shared" ref="C225:T225" si="24">SUM(C226:C227)</f>
        <v>8706671.9900000002</v>
      </c>
      <c r="D225" s="51">
        <f t="shared" si="24"/>
        <v>0</v>
      </c>
      <c r="E225" s="51">
        <f t="shared" si="24"/>
        <v>0</v>
      </c>
      <c r="F225" s="51">
        <f t="shared" si="24"/>
        <v>0</v>
      </c>
      <c r="G225" s="51">
        <f t="shared" si="24"/>
        <v>0</v>
      </c>
      <c r="H225" s="51">
        <f t="shared" si="24"/>
        <v>0</v>
      </c>
      <c r="I225" s="51">
        <f t="shared" si="24"/>
        <v>0</v>
      </c>
      <c r="J225" s="84">
        <f t="shared" si="24"/>
        <v>0</v>
      </c>
      <c r="K225" s="51">
        <f t="shared" si="24"/>
        <v>0</v>
      </c>
      <c r="L225" s="51">
        <f t="shared" si="24"/>
        <v>8013514.7000000002</v>
      </c>
      <c r="M225" s="51">
        <f t="shared" si="24"/>
        <v>0</v>
      </c>
      <c r="N225" s="51">
        <f t="shared" si="24"/>
        <v>0</v>
      </c>
      <c r="O225" s="51">
        <f t="shared" si="24"/>
        <v>0</v>
      </c>
      <c r="P225" s="51">
        <f t="shared" si="24"/>
        <v>0</v>
      </c>
      <c r="Q225" s="51">
        <f t="shared" si="24"/>
        <v>183310</v>
      </c>
      <c r="R225" s="51">
        <f t="shared" si="24"/>
        <v>509847.29</v>
      </c>
      <c r="S225" s="51">
        <f t="shared" si="24"/>
        <v>0</v>
      </c>
      <c r="T225" s="51">
        <f t="shared" si="24"/>
        <v>0</v>
      </c>
    </row>
    <row r="226" spans="1:20" ht="24.95" customHeight="1" x14ac:dyDescent="0.25">
      <c r="A226" s="7">
        <v>199</v>
      </c>
      <c r="B226" s="9" t="s">
        <v>267</v>
      </c>
      <c r="C226" s="12">
        <f>D226+E226+F226+G226+H226+I226+K226+L226+M226+N226+O226+P226+Q226+R226</f>
        <v>4333008.6500000004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72">
        <v>0</v>
      </c>
      <c r="K226" s="47">
        <v>0</v>
      </c>
      <c r="L226" s="47">
        <v>3987528.79</v>
      </c>
      <c r="M226" s="47">
        <v>0</v>
      </c>
      <c r="N226" s="47">
        <v>0</v>
      </c>
      <c r="O226" s="47">
        <v>0</v>
      </c>
      <c r="P226" s="47">
        <v>0</v>
      </c>
      <c r="Q226" s="47">
        <v>91562</v>
      </c>
      <c r="R226" s="47">
        <v>253917.86</v>
      </c>
      <c r="S226" s="14">
        <v>0</v>
      </c>
      <c r="T226" s="14">
        <v>0</v>
      </c>
    </row>
    <row r="227" spans="1:20" ht="24.95" customHeight="1" x14ac:dyDescent="0.25">
      <c r="A227" s="7">
        <v>200</v>
      </c>
      <c r="B227" s="9" t="s">
        <v>269</v>
      </c>
      <c r="C227" s="12">
        <f>D227+E227+F227+G227+H227+I227+K227+L227+M227+N227+O227+P227+Q227+R227</f>
        <v>4373663.34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72">
        <v>0</v>
      </c>
      <c r="K227" s="47">
        <v>0</v>
      </c>
      <c r="L227" s="47">
        <v>4025985.91</v>
      </c>
      <c r="M227" s="47">
        <v>0</v>
      </c>
      <c r="N227" s="47">
        <v>0</v>
      </c>
      <c r="O227" s="47">
        <v>0</v>
      </c>
      <c r="P227" s="47">
        <v>0</v>
      </c>
      <c r="Q227" s="47">
        <v>91748</v>
      </c>
      <c r="R227" s="47">
        <v>255929.43</v>
      </c>
      <c r="S227" s="14">
        <v>0</v>
      </c>
      <c r="T227" s="14">
        <v>0</v>
      </c>
    </row>
    <row r="228" spans="1:20" ht="24.95" customHeight="1" x14ac:dyDescent="0.25">
      <c r="A228" s="56" t="s">
        <v>86</v>
      </c>
      <c r="B228" s="54"/>
      <c r="C228" s="81">
        <f t="shared" ref="C228:T228" si="25">SUM(C229:C245)</f>
        <v>54034480.450000003</v>
      </c>
      <c r="D228" s="51">
        <f t="shared" si="25"/>
        <v>0</v>
      </c>
      <c r="E228" s="51">
        <f t="shared" si="25"/>
        <v>563976.67999999993</v>
      </c>
      <c r="F228" s="51">
        <f t="shared" si="25"/>
        <v>0</v>
      </c>
      <c r="G228" s="51">
        <f t="shared" si="25"/>
        <v>1814302.31</v>
      </c>
      <c r="H228" s="51">
        <f t="shared" si="25"/>
        <v>766004.72</v>
      </c>
      <c r="I228" s="51">
        <f t="shared" si="25"/>
        <v>4947566.29</v>
      </c>
      <c r="J228" s="84">
        <f t="shared" si="25"/>
        <v>0</v>
      </c>
      <c r="K228" s="51">
        <f t="shared" si="25"/>
        <v>0</v>
      </c>
      <c r="L228" s="51">
        <f t="shared" si="25"/>
        <v>38831928.530000001</v>
      </c>
      <c r="M228" s="51">
        <f t="shared" si="25"/>
        <v>0</v>
      </c>
      <c r="N228" s="51">
        <f t="shared" si="25"/>
        <v>2844081.15</v>
      </c>
      <c r="O228" s="51">
        <f t="shared" si="25"/>
        <v>0</v>
      </c>
      <c r="P228" s="51">
        <f t="shared" si="25"/>
        <v>0</v>
      </c>
      <c r="Q228" s="51">
        <f t="shared" si="25"/>
        <v>2865277.6799999997</v>
      </c>
      <c r="R228" s="51">
        <f t="shared" si="25"/>
        <v>1401343.0900000003</v>
      </c>
      <c r="S228" s="51">
        <f t="shared" si="25"/>
        <v>0</v>
      </c>
      <c r="T228" s="51">
        <f t="shared" si="25"/>
        <v>0</v>
      </c>
    </row>
    <row r="229" spans="1:20" ht="24.95" customHeight="1" x14ac:dyDescent="0.25">
      <c r="A229" s="7">
        <v>201</v>
      </c>
      <c r="B229" s="9" t="s">
        <v>93</v>
      </c>
      <c r="C229" s="12">
        <f t="shared" ref="C229:C245" si="26">D229+E229+F229+G229+H229+I229+K229+L229+M229+N229+O229+P229+Q229+R229</f>
        <v>2150888.85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2114573.4500000002</v>
      </c>
      <c r="J229" s="72">
        <v>0</v>
      </c>
      <c r="K229" s="47">
        <v>0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36315.4</v>
      </c>
      <c r="S229" s="14">
        <v>0</v>
      </c>
      <c r="T229" s="14">
        <v>0</v>
      </c>
    </row>
    <row r="230" spans="1:20" ht="24.95" customHeight="1" x14ac:dyDescent="0.25">
      <c r="A230" s="7">
        <v>202</v>
      </c>
      <c r="B230" s="9" t="s">
        <v>263</v>
      </c>
      <c r="C230" s="12">
        <f t="shared" si="26"/>
        <v>2880834.92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2832992.84</v>
      </c>
      <c r="J230" s="72">
        <v>0</v>
      </c>
      <c r="K230" s="47">
        <v>0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47842.080000000002</v>
      </c>
      <c r="S230" s="14">
        <v>0</v>
      </c>
      <c r="T230" s="14">
        <v>0</v>
      </c>
    </row>
    <row r="231" spans="1:20" ht="24.95" customHeight="1" x14ac:dyDescent="0.25">
      <c r="A231" s="7">
        <v>203</v>
      </c>
      <c r="B231" s="9" t="s">
        <v>98</v>
      </c>
      <c r="C231" s="12">
        <f t="shared" si="26"/>
        <v>150000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72">
        <v>0</v>
      </c>
      <c r="K231" s="47">
        <v>0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150000</v>
      </c>
      <c r="R231" s="47">
        <v>0</v>
      </c>
      <c r="S231" s="14">
        <v>0</v>
      </c>
      <c r="T231" s="14">
        <v>0</v>
      </c>
    </row>
    <row r="232" spans="1:20" ht="24.95" customHeight="1" x14ac:dyDescent="0.25">
      <c r="A232" s="7">
        <v>204</v>
      </c>
      <c r="B232" s="9" t="s">
        <v>153</v>
      </c>
      <c r="C232" s="12">
        <f t="shared" si="26"/>
        <v>382820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72">
        <v>0</v>
      </c>
      <c r="K232" s="47">
        <v>0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382820</v>
      </c>
      <c r="R232" s="47">
        <v>0</v>
      </c>
      <c r="S232" s="14">
        <v>0</v>
      </c>
      <c r="T232" s="14">
        <v>0</v>
      </c>
    </row>
    <row r="233" spans="1:20" ht="24.95" customHeight="1" x14ac:dyDescent="0.25">
      <c r="A233" s="7">
        <v>205</v>
      </c>
      <c r="B233" s="9" t="s">
        <v>255</v>
      </c>
      <c r="C233" s="12">
        <f t="shared" si="26"/>
        <v>606226.72000000009</v>
      </c>
      <c r="D233" s="47">
        <v>0</v>
      </c>
      <c r="E233" s="47">
        <v>103793.31</v>
      </c>
      <c r="F233" s="47">
        <v>0</v>
      </c>
      <c r="G233" s="47">
        <v>333901.11</v>
      </c>
      <c r="H233" s="47">
        <v>0</v>
      </c>
      <c r="I233" s="47">
        <v>0</v>
      </c>
      <c r="J233" s="72">
        <v>0</v>
      </c>
      <c r="K233" s="47">
        <v>0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149637.14000000001</v>
      </c>
      <c r="R233" s="47">
        <v>18895.16</v>
      </c>
      <c r="S233" s="14">
        <v>0</v>
      </c>
      <c r="T233" s="14">
        <v>0</v>
      </c>
    </row>
    <row r="234" spans="1:20" ht="24.95" customHeight="1" x14ac:dyDescent="0.25">
      <c r="A234" s="7">
        <v>206</v>
      </c>
      <c r="B234" s="9" t="s">
        <v>260</v>
      </c>
      <c r="C234" s="12">
        <f t="shared" si="26"/>
        <v>8403648.1500000004</v>
      </c>
      <c r="D234" s="47">
        <v>0</v>
      </c>
      <c r="E234" s="47">
        <v>183702.49</v>
      </c>
      <c r="F234" s="47">
        <v>0</v>
      </c>
      <c r="G234" s="47">
        <v>590967.43999999994</v>
      </c>
      <c r="H234" s="47">
        <v>766004.72</v>
      </c>
      <c r="I234" s="47">
        <v>0</v>
      </c>
      <c r="J234" s="72">
        <v>0</v>
      </c>
      <c r="K234" s="47">
        <v>0</v>
      </c>
      <c r="L234" s="47">
        <v>3179929.3</v>
      </c>
      <c r="M234" s="47">
        <v>0</v>
      </c>
      <c r="N234" s="47">
        <v>2844081.15</v>
      </c>
      <c r="O234" s="47">
        <v>0</v>
      </c>
      <c r="P234" s="47">
        <v>0</v>
      </c>
      <c r="Q234" s="47">
        <v>326480</v>
      </c>
      <c r="R234" s="47">
        <v>512483.05</v>
      </c>
      <c r="S234" s="14">
        <v>0</v>
      </c>
      <c r="T234" s="14">
        <v>0</v>
      </c>
    </row>
    <row r="235" spans="1:20" ht="24.95" customHeight="1" x14ac:dyDescent="0.25">
      <c r="A235" s="7">
        <v>207</v>
      </c>
      <c r="B235" s="55" t="s">
        <v>166</v>
      </c>
      <c r="C235" s="12">
        <f t="shared" si="26"/>
        <v>486397.85</v>
      </c>
      <c r="D235" s="47">
        <v>0</v>
      </c>
      <c r="E235" s="47">
        <v>0</v>
      </c>
      <c r="F235" s="47">
        <v>0</v>
      </c>
      <c r="G235" s="47">
        <v>0</v>
      </c>
      <c r="H235" s="47">
        <v>0</v>
      </c>
      <c r="I235" s="47">
        <v>0</v>
      </c>
      <c r="J235" s="72">
        <v>0</v>
      </c>
      <c r="K235" s="47">
        <v>0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486397.85</v>
      </c>
      <c r="R235" s="47">
        <v>0</v>
      </c>
      <c r="S235" s="14">
        <v>0</v>
      </c>
      <c r="T235" s="14">
        <v>0</v>
      </c>
    </row>
    <row r="236" spans="1:20" ht="24.95" customHeight="1" x14ac:dyDescent="0.25">
      <c r="A236" s="7">
        <v>208</v>
      </c>
      <c r="B236" s="9" t="s">
        <v>155</v>
      </c>
      <c r="C236" s="12">
        <f t="shared" si="26"/>
        <v>162670</v>
      </c>
      <c r="D236" s="47">
        <v>0</v>
      </c>
      <c r="E236" s="47">
        <v>0</v>
      </c>
      <c r="F236" s="47">
        <v>0</v>
      </c>
      <c r="G236" s="47">
        <v>0</v>
      </c>
      <c r="H236" s="47">
        <v>0</v>
      </c>
      <c r="I236" s="47">
        <v>0</v>
      </c>
      <c r="J236" s="72">
        <v>0</v>
      </c>
      <c r="K236" s="47">
        <v>0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162670</v>
      </c>
      <c r="R236" s="47">
        <v>0</v>
      </c>
      <c r="S236" s="14">
        <v>0</v>
      </c>
      <c r="T236" s="14">
        <v>0</v>
      </c>
    </row>
    <row r="237" spans="1:20" ht="24.95" customHeight="1" x14ac:dyDescent="0.25">
      <c r="A237" s="7">
        <v>209</v>
      </c>
      <c r="B237" s="9" t="s">
        <v>157</v>
      </c>
      <c r="C237" s="12">
        <f t="shared" si="26"/>
        <v>56150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72">
        <v>0</v>
      </c>
      <c r="K237" s="47">
        <v>0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56150</v>
      </c>
      <c r="R237" s="47">
        <v>0</v>
      </c>
      <c r="S237" s="14">
        <v>0</v>
      </c>
      <c r="T237" s="14">
        <v>0</v>
      </c>
    </row>
    <row r="238" spans="1:20" ht="24.95" customHeight="1" x14ac:dyDescent="0.25">
      <c r="A238" s="7">
        <v>210</v>
      </c>
      <c r="B238" s="9" t="s">
        <v>160</v>
      </c>
      <c r="C238" s="12">
        <f t="shared" si="26"/>
        <v>5380373.5</v>
      </c>
      <c r="D238" s="47">
        <v>0</v>
      </c>
      <c r="E238" s="47">
        <v>0</v>
      </c>
      <c r="F238" s="47">
        <v>0</v>
      </c>
      <c r="G238" s="47">
        <v>0</v>
      </c>
      <c r="H238" s="47">
        <v>0</v>
      </c>
      <c r="I238" s="47">
        <v>0</v>
      </c>
      <c r="J238" s="72">
        <v>0</v>
      </c>
      <c r="K238" s="47">
        <v>0</v>
      </c>
      <c r="L238" s="47">
        <v>5254139.7300000004</v>
      </c>
      <c r="M238" s="47">
        <v>0</v>
      </c>
      <c r="N238" s="47">
        <v>0</v>
      </c>
      <c r="O238" s="47">
        <v>0</v>
      </c>
      <c r="P238" s="47">
        <v>0</v>
      </c>
      <c r="Q238" s="47">
        <v>80660</v>
      </c>
      <c r="R238" s="47">
        <v>45573.77</v>
      </c>
      <c r="S238" s="14">
        <v>0</v>
      </c>
      <c r="T238" s="14">
        <v>0</v>
      </c>
    </row>
    <row r="239" spans="1:20" ht="24.95" customHeight="1" x14ac:dyDescent="0.25">
      <c r="A239" s="7">
        <v>211</v>
      </c>
      <c r="B239" s="9" t="s">
        <v>271</v>
      </c>
      <c r="C239" s="12">
        <f t="shared" si="26"/>
        <v>5085804.6100000003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I239" s="47">
        <v>0</v>
      </c>
      <c r="J239" s="72">
        <v>0</v>
      </c>
      <c r="K239" s="47">
        <v>0</v>
      </c>
      <c r="L239" s="47">
        <v>4838170.49</v>
      </c>
      <c r="M239" s="47">
        <v>0</v>
      </c>
      <c r="N239" s="47">
        <v>0</v>
      </c>
      <c r="O239" s="47">
        <v>0</v>
      </c>
      <c r="P239" s="47">
        <v>0</v>
      </c>
      <c r="Q239" s="47">
        <v>85730</v>
      </c>
      <c r="R239" s="47">
        <v>161904.12</v>
      </c>
      <c r="S239" s="14">
        <v>0</v>
      </c>
      <c r="T239" s="14">
        <v>0</v>
      </c>
    </row>
    <row r="240" spans="1:20" ht="24.95" customHeight="1" x14ac:dyDescent="0.25">
      <c r="A240" s="7">
        <v>212</v>
      </c>
      <c r="B240" s="9" t="s">
        <v>274</v>
      </c>
      <c r="C240" s="12">
        <f t="shared" si="26"/>
        <v>1372387.8800000001</v>
      </c>
      <c r="D240" s="47">
        <v>0</v>
      </c>
      <c r="E240" s="47">
        <v>276480.88</v>
      </c>
      <c r="F240" s="47">
        <v>0</v>
      </c>
      <c r="G240" s="47">
        <v>889433.76</v>
      </c>
      <c r="H240" s="47">
        <v>0</v>
      </c>
      <c r="I240" s="47">
        <v>0</v>
      </c>
      <c r="J240" s="72">
        <v>0</v>
      </c>
      <c r="K240" s="47">
        <v>0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186652.69</v>
      </c>
      <c r="R240" s="47">
        <v>19820.55</v>
      </c>
      <c r="S240" s="14">
        <v>0</v>
      </c>
      <c r="T240" s="14">
        <v>0</v>
      </c>
    </row>
    <row r="241" spans="1:20" ht="24.95" customHeight="1" x14ac:dyDescent="0.25">
      <c r="A241" s="7">
        <v>213</v>
      </c>
      <c r="B241" s="9" t="s">
        <v>264</v>
      </c>
      <c r="C241" s="12">
        <f t="shared" si="26"/>
        <v>6916812.3600000003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72">
        <v>0</v>
      </c>
      <c r="K241" s="47">
        <v>0</v>
      </c>
      <c r="L241" s="47">
        <v>6471004.6600000001</v>
      </c>
      <c r="M241" s="47">
        <v>0</v>
      </c>
      <c r="N241" s="47">
        <v>0</v>
      </c>
      <c r="O241" s="47">
        <v>0</v>
      </c>
      <c r="P241" s="47">
        <v>0</v>
      </c>
      <c r="Q241" s="47">
        <v>212868</v>
      </c>
      <c r="R241" s="47">
        <v>232939.7</v>
      </c>
      <c r="S241" s="14">
        <v>0</v>
      </c>
      <c r="T241" s="14">
        <v>0</v>
      </c>
    </row>
    <row r="242" spans="1:20" ht="24.95" customHeight="1" x14ac:dyDescent="0.25">
      <c r="A242" s="7">
        <v>214</v>
      </c>
      <c r="B242" s="9" t="s">
        <v>164</v>
      </c>
      <c r="C242" s="12">
        <f t="shared" si="26"/>
        <v>275230</v>
      </c>
      <c r="D242" s="47">
        <v>0</v>
      </c>
      <c r="E242" s="47">
        <v>0</v>
      </c>
      <c r="F242" s="47">
        <v>0</v>
      </c>
      <c r="G242" s="47">
        <v>0</v>
      </c>
      <c r="H242" s="47">
        <v>0</v>
      </c>
      <c r="I242" s="47">
        <v>0</v>
      </c>
      <c r="J242" s="72">
        <v>0</v>
      </c>
      <c r="K242" s="47">
        <v>0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275230</v>
      </c>
      <c r="R242" s="47">
        <v>0</v>
      </c>
      <c r="S242" s="14">
        <v>0</v>
      </c>
      <c r="T242" s="14">
        <v>0</v>
      </c>
    </row>
    <row r="243" spans="1:20" ht="24.95" customHeight="1" x14ac:dyDescent="0.25">
      <c r="A243" s="7">
        <v>215</v>
      </c>
      <c r="B243" s="9" t="s">
        <v>273</v>
      </c>
      <c r="C243" s="12">
        <f t="shared" si="26"/>
        <v>2559509.77</v>
      </c>
      <c r="D243" s="47">
        <v>0</v>
      </c>
      <c r="E243" s="47">
        <v>0</v>
      </c>
      <c r="F243" s="47">
        <v>0</v>
      </c>
      <c r="G243" s="47">
        <v>0</v>
      </c>
      <c r="H243" s="47">
        <v>0</v>
      </c>
      <c r="I243" s="47">
        <v>0</v>
      </c>
      <c r="J243" s="72">
        <v>0</v>
      </c>
      <c r="K243" s="47">
        <v>0</v>
      </c>
      <c r="L243" s="47">
        <v>2251933.4300000002</v>
      </c>
      <c r="M243" s="47">
        <v>0</v>
      </c>
      <c r="N243" s="47">
        <v>0</v>
      </c>
      <c r="O243" s="47">
        <v>0</v>
      </c>
      <c r="P243" s="47">
        <v>0</v>
      </c>
      <c r="Q243" s="47">
        <v>226452</v>
      </c>
      <c r="R243" s="47">
        <v>81124.34</v>
      </c>
      <c r="S243" s="14">
        <v>0</v>
      </c>
      <c r="T243" s="14">
        <v>0</v>
      </c>
    </row>
    <row r="244" spans="1:20" ht="24.95" customHeight="1" x14ac:dyDescent="0.25">
      <c r="A244" s="7">
        <v>216</v>
      </c>
      <c r="B244" s="9" t="s">
        <v>275</v>
      </c>
      <c r="C244" s="12">
        <f t="shared" si="26"/>
        <v>6445560.5700000003</v>
      </c>
      <c r="D244" s="47">
        <v>0</v>
      </c>
      <c r="E244" s="47">
        <v>0</v>
      </c>
      <c r="F244" s="47">
        <v>0</v>
      </c>
      <c r="G244" s="47">
        <v>0</v>
      </c>
      <c r="H244" s="47">
        <v>0</v>
      </c>
      <c r="I244" s="47">
        <v>0</v>
      </c>
      <c r="J244" s="72">
        <v>0</v>
      </c>
      <c r="K244" s="47">
        <v>0</v>
      </c>
      <c r="L244" s="47">
        <v>6194992.1900000004</v>
      </c>
      <c r="M244" s="47">
        <v>0</v>
      </c>
      <c r="N244" s="47">
        <v>0</v>
      </c>
      <c r="O244" s="47">
        <v>0</v>
      </c>
      <c r="P244" s="47">
        <v>0</v>
      </c>
      <c r="Q244" s="47">
        <v>83530</v>
      </c>
      <c r="R244" s="47">
        <v>167038.38</v>
      </c>
      <c r="S244" s="14">
        <v>0</v>
      </c>
      <c r="T244" s="14">
        <v>0</v>
      </c>
    </row>
    <row r="245" spans="1:20" ht="24.95" customHeight="1" x14ac:dyDescent="0.25">
      <c r="A245" s="7">
        <v>217</v>
      </c>
      <c r="B245" s="9" t="s">
        <v>265</v>
      </c>
      <c r="C245" s="12">
        <f t="shared" si="26"/>
        <v>10719165.27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  <c r="I245" s="47">
        <v>0</v>
      </c>
      <c r="J245" s="72">
        <v>0</v>
      </c>
      <c r="K245" s="47">
        <v>0</v>
      </c>
      <c r="L245" s="47">
        <v>10641758.73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77406.539999999994</v>
      </c>
      <c r="S245" s="14">
        <v>0</v>
      </c>
      <c r="T245" s="14">
        <v>0</v>
      </c>
    </row>
    <row r="246" spans="1:20" ht="24.95" customHeight="1" x14ac:dyDescent="0.25">
      <c r="A246" s="56" t="s">
        <v>100</v>
      </c>
      <c r="B246" s="54"/>
      <c r="C246" s="81">
        <f t="shared" ref="C246:T246" si="27">SUM(C247:C253)</f>
        <v>42283211.009999998</v>
      </c>
      <c r="D246" s="51">
        <f t="shared" si="27"/>
        <v>0</v>
      </c>
      <c r="E246" s="51">
        <f t="shared" si="27"/>
        <v>0</v>
      </c>
      <c r="F246" s="51">
        <f t="shared" si="27"/>
        <v>0</v>
      </c>
      <c r="G246" s="51">
        <f t="shared" si="27"/>
        <v>0</v>
      </c>
      <c r="H246" s="51">
        <f t="shared" si="27"/>
        <v>0</v>
      </c>
      <c r="I246" s="51">
        <f t="shared" si="27"/>
        <v>0</v>
      </c>
      <c r="J246" s="84">
        <f t="shared" si="27"/>
        <v>0</v>
      </c>
      <c r="K246" s="51">
        <f t="shared" si="27"/>
        <v>0</v>
      </c>
      <c r="L246" s="51">
        <f t="shared" si="27"/>
        <v>25099192.600000001</v>
      </c>
      <c r="M246" s="51">
        <f t="shared" si="27"/>
        <v>0</v>
      </c>
      <c r="N246" s="51">
        <f t="shared" si="27"/>
        <v>13494170.1</v>
      </c>
      <c r="O246" s="51">
        <f t="shared" si="27"/>
        <v>0</v>
      </c>
      <c r="P246" s="51">
        <f t="shared" si="27"/>
        <v>0</v>
      </c>
      <c r="Q246" s="51">
        <f t="shared" si="27"/>
        <v>1688984.5</v>
      </c>
      <c r="R246" s="51">
        <f t="shared" si="27"/>
        <v>2000863.81</v>
      </c>
      <c r="S246" s="51">
        <f t="shared" si="27"/>
        <v>0</v>
      </c>
      <c r="T246" s="51">
        <f t="shared" si="27"/>
        <v>0</v>
      </c>
    </row>
    <row r="247" spans="1:20" ht="24.95" customHeight="1" x14ac:dyDescent="0.25">
      <c r="A247" s="7">
        <v>218</v>
      </c>
      <c r="B247" s="9" t="s">
        <v>105</v>
      </c>
      <c r="C247" s="12">
        <f t="shared" ref="C247:C253" si="28">D247+E247+F247+G247+H247+I247+K247+L247+M247+N247+O247+P247+Q247+R247</f>
        <v>12352439.68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I247" s="47">
        <v>0</v>
      </c>
      <c r="J247" s="72">
        <v>0</v>
      </c>
      <c r="K247" s="47">
        <v>0</v>
      </c>
      <c r="L247" s="47">
        <v>11716266.52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636173.16</v>
      </c>
      <c r="S247" s="14">
        <v>0</v>
      </c>
      <c r="T247" s="14">
        <v>0</v>
      </c>
    </row>
    <row r="248" spans="1:20" ht="24.95" customHeight="1" x14ac:dyDescent="0.25">
      <c r="A248" s="7">
        <v>219</v>
      </c>
      <c r="B248" s="9" t="s">
        <v>266</v>
      </c>
      <c r="C248" s="12">
        <f t="shared" si="28"/>
        <v>5786768.8799999999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72">
        <v>0</v>
      </c>
      <c r="K248" s="47">
        <v>0</v>
      </c>
      <c r="L248" s="47">
        <v>3179020.87</v>
      </c>
      <c r="M248" s="47">
        <v>0</v>
      </c>
      <c r="N248" s="47">
        <v>2044263.42</v>
      </c>
      <c r="O248" s="47">
        <v>0</v>
      </c>
      <c r="P248" s="47">
        <v>0</v>
      </c>
      <c r="Q248" s="47">
        <v>87880</v>
      </c>
      <c r="R248" s="47">
        <v>475604.59</v>
      </c>
      <c r="S248" s="14">
        <v>0</v>
      </c>
      <c r="T248" s="14">
        <v>0</v>
      </c>
    </row>
    <row r="249" spans="1:20" ht="24.95" customHeight="1" x14ac:dyDescent="0.25">
      <c r="A249" s="7">
        <v>220</v>
      </c>
      <c r="B249" s="9" t="s">
        <v>270</v>
      </c>
      <c r="C249" s="12">
        <f t="shared" si="28"/>
        <v>23026517.949999999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72">
        <v>0</v>
      </c>
      <c r="K249" s="47">
        <v>0</v>
      </c>
      <c r="L249" s="47">
        <v>10203905.210000001</v>
      </c>
      <c r="M249" s="47">
        <v>0</v>
      </c>
      <c r="N249" s="47">
        <v>11449906.68</v>
      </c>
      <c r="O249" s="47">
        <v>0</v>
      </c>
      <c r="P249" s="47">
        <v>0</v>
      </c>
      <c r="Q249" s="47">
        <v>483620</v>
      </c>
      <c r="R249" s="47">
        <v>889086.06</v>
      </c>
      <c r="S249" s="14">
        <v>0</v>
      </c>
      <c r="T249" s="14">
        <v>0</v>
      </c>
    </row>
    <row r="250" spans="1:20" ht="24.95" customHeight="1" x14ac:dyDescent="0.25">
      <c r="A250" s="7">
        <v>221</v>
      </c>
      <c r="B250" s="55" t="s">
        <v>185</v>
      </c>
      <c r="C250" s="12">
        <f t="shared" si="28"/>
        <v>301674.05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72">
        <v>0</v>
      </c>
      <c r="K250" s="47">
        <v>0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301674.05</v>
      </c>
      <c r="R250" s="47">
        <v>0</v>
      </c>
      <c r="S250" s="14">
        <v>0</v>
      </c>
      <c r="T250" s="14">
        <v>0</v>
      </c>
    </row>
    <row r="251" spans="1:20" ht="24.95" customHeight="1" x14ac:dyDescent="0.25">
      <c r="A251" s="7">
        <v>222</v>
      </c>
      <c r="B251" s="55" t="s">
        <v>178</v>
      </c>
      <c r="C251" s="12">
        <f t="shared" si="28"/>
        <v>340061.15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72">
        <v>0</v>
      </c>
      <c r="K251" s="47">
        <v>0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340061.15</v>
      </c>
      <c r="R251" s="47">
        <v>0</v>
      </c>
      <c r="S251" s="14">
        <v>0</v>
      </c>
      <c r="T251" s="14">
        <v>0</v>
      </c>
    </row>
    <row r="252" spans="1:20" ht="24.95" customHeight="1" x14ac:dyDescent="0.25">
      <c r="A252" s="7">
        <v>223</v>
      </c>
      <c r="B252" s="55" t="s">
        <v>191</v>
      </c>
      <c r="C252" s="12">
        <f t="shared" si="28"/>
        <v>150553.45000000001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72">
        <v>0</v>
      </c>
      <c r="K252" s="47">
        <v>0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150553.45000000001</v>
      </c>
      <c r="R252" s="47">
        <v>0</v>
      </c>
      <c r="S252" s="14">
        <v>0</v>
      </c>
      <c r="T252" s="14">
        <v>0</v>
      </c>
    </row>
    <row r="253" spans="1:20" ht="24.95" customHeight="1" x14ac:dyDescent="0.25">
      <c r="A253" s="7">
        <v>224</v>
      </c>
      <c r="B253" s="55" t="s">
        <v>176</v>
      </c>
      <c r="C253" s="12">
        <f t="shared" si="28"/>
        <v>325195.84999999998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  <c r="J253" s="72">
        <v>0</v>
      </c>
      <c r="K253" s="47">
        <v>0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325195.84999999998</v>
      </c>
      <c r="R253" s="47">
        <v>0</v>
      </c>
      <c r="S253" s="14">
        <v>0</v>
      </c>
      <c r="T253" s="14">
        <v>0</v>
      </c>
    </row>
  </sheetData>
  <autoFilter ref="A9:T253" xr:uid="{00000000-0009-0000-0000-000001000000}"/>
  <mergeCells count="19">
    <mergeCell ref="A10:T10"/>
    <mergeCell ref="P6:P7"/>
    <mergeCell ref="A2:T2"/>
    <mergeCell ref="P5:T5"/>
    <mergeCell ref="A3:T3"/>
    <mergeCell ref="D5:O5"/>
    <mergeCell ref="A5:A8"/>
    <mergeCell ref="B5:B8"/>
    <mergeCell ref="C5:C7"/>
    <mergeCell ref="J6:K7"/>
    <mergeCell ref="L6:L7"/>
    <mergeCell ref="M6:M7"/>
    <mergeCell ref="N6:N7"/>
    <mergeCell ref="O6:O7"/>
    <mergeCell ref="Q6:Q7"/>
    <mergeCell ref="R6:R7"/>
    <mergeCell ref="S6:S7"/>
    <mergeCell ref="T6:T7"/>
    <mergeCell ref="D6:I6"/>
  </mergeCells>
  <pageMargins left="0.70866141732283472" right="0.70866141732283472" top="0.74803149606299213" bottom="0.74803149606299213" header="0.31496062992125984" footer="0.31496062992125984"/>
  <pageSetup paperSize="9" scale="34" firstPageNumber="31" fitToHeight="0" orientation="landscape" useFirstPageNumber="1" r:id="rId1"/>
  <headerFooter>
    <oddFooter>&amp;C&amp;11&amp;"Calibri,Regular"&amp;P&amp;12&amp;"-,Regular"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прил.1</vt:lpstr>
      <vt:lpstr>прил.2</vt:lpstr>
      <vt:lpstr>прил.1!Область_печати</vt:lpstr>
      <vt:lpstr>прил.2!Область_печати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Селищева Елена Юрьевна</dc:creator>
  <cp:lastModifiedBy>Зарянова Наталья Эдуардовна</cp:lastModifiedBy>
  <cp:lastPrinted>2026-04-27T06:45:01Z</cp:lastPrinted>
  <dcterms:created xsi:type="dcterms:W3CDTF">2026-04-27T06:03:57Z</dcterms:created>
  <dcterms:modified xsi:type="dcterms:W3CDTF">2026-04-30T08:00:18Z</dcterms:modified>
</cp:coreProperties>
</file>