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ryanova_ne\Downloads\"/>
    </mc:Choice>
  </mc:AlternateContent>
  <xr:revisionPtr revIDLastSave="0" documentId="8_{4492CEE0-B823-440A-8AEA-AB0982AE23BC}" xr6:coauthVersionLast="45" xr6:coauthVersionMax="45" xr10:uidLastSave="{00000000-0000-0000-0000-000000000000}"/>
  <bookViews>
    <workbookView xWindow="465" yWindow="510" windowWidth="37935" windowHeight="19665" activeTab="1" xr2:uid="{00000000-000D-0000-FFFF-FFFF00000000}"/>
  </bookViews>
  <sheets>
    <sheet name="прил.1" sheetId="30" r:id="rId1"/>
    <sheet name="прил.2" sheetId="29" r:id="rId2"/>
  </sheets>
  <definedNames>
    <definedName name="_xlnm._FilterDatabase" localSheetId="0" hidden="1">прил.1!$A$15:$R$15</definedName>
    <definedName name="_xlnm._FilterDatabase" localSheetId="1" hidden="1">прил.2!$9:$303</definedName>
    <definedName name="_xlnm.Print_Area" localSheetId="0">прил.1!$A$1:$R$309</definedName>
    <definedName name="_xlnm.Print_Area" localSheetId="1">прил.2!$A$1:$T$303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06" i="30" l="1"/>
  <c r="Q286" i="30"/>
  <c r="Q283" i="30"/>
  <c r="Q280" i="30"/>
  <c r="Q276" i="30"/>
  <c r="Q113" i="30"/>
  <c r="Q94" i="30"/>
  <c r="Q89" i="30"/>
  <c r="Q84" i="30"/>
  <c r="Q79" i="30"/>
  <c r="Q52" i="30"/>
  <c r="Q49" i="30"/>
  <c r="Q31" i="30"/>
  <c r="Q25" i="30"/>
  <c r="Q18" i="30"/>
  <c r="I306" i="30" l="1"/>
  <c r="J306" i="30"/>
  <c r="L306" i="30"/>
  <c r="M306" i="30"/>
  <c r="N306" i="30"/>
  <c r="H306" i="30"/>
  <c r="I286" i="30"/>
  <c r="J286" i="30"/>
  <c r="L286" i="30"/>
  <c r="M286" i="30"/>
  <c r="N286" i="30"/>
  <c r="H286" i="30"/>
  <c r="I283" i="30"/>
  <c r="J283" i="30"/>
  <c r="L283" i="30"/>
  <c r="M283" i="30"/>
  <c r="N283" i="30"/>
  <c r="H283" i="30"/>
  <c r="I280" i="30"/>
  <c r="J280" i="30"/>
  <c r="L280" i="30"/>
  <c r="M280" i="30"/>
  <c r="N280" i="30"/>
  <c r="H280" i="30"/>
  <c r="I276" i="30"/>
  <c r="J276" i="30"/>
  <c r="L276" i="30"/>
  <c r="M276" i="30"/>
  <c r="N276" i="30"/>
  <c r="H276" i="30"/>
  <c r="I119" i="30"/>
  <c r="J119" i="30"/>
  <c r="L119" i="30"/>
  <c r="M119" i="30"/>
  <c r="N119" i="30"/>
  <c r="H119" i="30"/>
  <c r="I113" i="30"/>
  <c r="J113" i="30"/>
  <c r="L113" i="30"/>
  <c r="M113" i="30"/>
  <c r="N113" i="30"/>
  <c r="H113" i="30"/>
  <c r="I94" i="30"/>
  <c r="J94" i="30"/>
  <c r="L94" i="30"/>
  <c r="M94" i="30"/>
  <c r="N94" i="30"/>
  <c r="H94" i="30"/>
  <c r="I89" i="30"/>
  <c r="J89" i="30"/>
  <c r="L89" i="30"/>
  <c r="M89" i="30"/>
  <c r="N89" i="30"/>
  <c r="H89" i="30"/>
  <c r="I84" i="30"/>
  <c r="J84" i="30"/>
  <c r="L84" i="30"/>
  <c r="M84" i="30"/>
  <c r="N84" i="30"/>
  <c r="H84" i="30"/>
  <c r="I79" i="30"/>
  <c r="J79" i="30"/>
  <c r="L79" i="30"/>
  <c r="M79" i="30"/>
  <c r="N79" i="30"/>
  <c r="H79" i="30"/>
  <c r="I55" i="30"/>
  <c r="J55" i="30"/>
  <c r="L55" i="30"/>
  <c r="M55" i="30"/>
  <c r="N55" i="30"/>
  <c r="H55" i="30"/>
  <c r="I52" i="30"/>
  <c r="J52" i="30"/>
  <c r="L52" i="30"/>
  <c r="M52" i="30"/>
  <c r="N52" i="30"/>
  <c r="H52" i="30"/>
  <c r="I49" i="30"/>
  <c r="J49" i="30"/>
  <c r="L49" i="30"/>
  <c r="M49" i="30"/>
  <c r="N49" i="30"/>
  <c r="H49" i="30"/>
  <c r="I31" i="30"/>
  <c r="J31" i="30"/>
  <c r="L31" i="30"/>
  <c r="M31" i="30"/>
  <c r="N31" i="30"/>
  <c r="H31" i="30"/>
  <c r="I25" i="30"/>
  <c r="J25" i="30"/>
  <c r="L25" i="30"/>
  <c r="M25" i="30"/>
  <c r="N25" i="30"/>
  <c r="H25" i="30"/>
  <c r="I18" i="30"/>
  <c r="J18" i="30"/>
  <c r="L18" i="30"/>
  <c r="M18" i="30"/>
  <c r="N18" i="30"/>
  <c r="H18" i="30"/>
  <c r="H17" i="30" l="1"/>
  <c r="M17" i="30"/>
  <c r="J17" i="30"/>
  <c r="N17" i="30"/>
  <c r="L17" i="30"/>
  <c r="I17" i="30"/>
  <c r="D300" i="29" l="1"/>
  <c r="E300" i="29"/>
  <c r="F300" i="29"/>
  <c r="G300" i="29"/>
  <c r="H300" i="29"/>
  <c r="I300" i="29"/>
  <c r="J300" i="29"/>
  <c r="K300" i="29"/>
  <c r="L300" i="29"/>
  <c r="M300" i="29"/>
  <c r="N300" i="29"/>
  <c r="O300" i="29"/>
  <c r="P300" i="29"/>
  <c r="Q300" i="29"/>
  <c r="R300" i="29"/>
  <c r="S300" i="29"/>
  <c r="T300" i="29"/>
  <c r="D280" i="29"/>
  <c r="E280" i="29"/>
  <c r="F280" i="29"/>
  <c r="G280" i="29"/>
  <c r="H280" i="29"/>
  <c r="I280" i="29"/>
  <c r="J280" i="29"/>
  <c r="K280" i="29"/>
  <c r="L280" i="29"/>
  <c r="M280" i="29"/>
  <c r="N280" i="29"/>
  <c r="O280" i="29"/>
  <c r="P280" i="29"/>
  <c r="Q280" i="29"/>
  <c r="R280" i="29"/>
  <c r="S280" i="29"/>
  <c r="T280" i="29"/>
  <c r="D277" i="29"/>
  <c r="E277" i="29"/>
  <c r="F277" i="29"/>
  <c r="G277" i="29"/>
  <c r="H277" i="29"/>
  <c r="I277" i="29"/>
  <c r="J277" i="29"/>
  <c r="K277" i="29"/>
  <c r="L277" i="29"/>
  <c r="M277" i="29"/>
  <c r="N277" i="29"/>
  <c r="O277" i="29"/>
  <c r="P277" i="29"/>
  <c r="Q277" i="29"/>
  <c r="R277" i="29"/>
  <c r="S277" i="29"/>
  <c r="T277" i="29"/>
  <c r="D274" i="29"/>
  <c r="E274" i="29"/>
  <c r="F274" i="29"/>
  <c r="G274" i="29"/>
  <c r="H274" i="29"/>
  <c r="I274" i="29"/>
  <c r="J274" i="29"/>
  <c r="K274" i="29"/>
  <c r="L274" i="29"/>
  <c r="M274" i="29"/>
  <c r="N274" i="29"/>
  <c r="O274" i="29"/>
  <c r="P274" i="29"/>
  <c r="Q274" i="29"/>
  <c r="R274" i="29"/>
  <c r="S274" i="29"/>
  <c r="T274" i="29"/>
  <c r="D270" i="29"/>
  <c r="E270" i="29"/>
  <c r="F270" i="29"/>
  <c r="G270" i="29"/>
  <c r="H270" i="29"/>
  <c r="I270" i="29"/>
  <c r="J270" i="29"/>
  <c r="K270" i="29"/>
  <c r="L270" i="29"/>
  <c r="M270" i="29"/>
  <c r="N270" i="29"/>
  <c r="O270" i="29"/>
  <c r="P270" i="29"/>
  <c r="Q270" i="29"/>
  <c r="R270" i="29"/>
  <c r="S270" i="29"/>
  <c r="T270" i="29"/>
  <c r="D113" i="29"/>
  <c r="E113" i="29"/>
  <c r="F113" i="29"/>
  <c r="G113" i="29"/>
  <c r="H113" i="29"/>
  <c r="I113" i="29"/>
  <c r="J113" i="29"/>
  <c r="K113" i="29"/>
  <c r="L113" i="29"/>
  <c r="M113" i="29"/>
  <c r="N113" i="29"/>
  <c r="O113" i="29"/>
  <c r="P113" i="29"/>
  <c r="Q113" i="29"/>
  <c r="R113" i="29"/>
  <c r="S113" i="29"/>
  <c r="T113" i="29"/>
  <c r="D107" i="29"/>
  <c r="E107" i="29"/>
  <c r="F107" i="29"/>
  <c r="G107" i="29"/>
  <c r="H107" i="29"/>
  <c r="I107" i="29"/>
  <c r="J107" i="29"/>
  <c r="K107" i="29"/>
  <c r="L107" i="29"/>
  <c r="M107" i="29"/>
  <c r="N107" i="29"/>
  <c r="O107" i="29"/>
  <c r="P107" i="29"/>
  <c r="Q107" i="29"/>
  <c r="R107" i="29"/>
  <c r="S107" i="29"/>
  <c r="T107" i="29"/>
  <c r="D88" i="29"/>
  <c r="E88" i="29"/>
  <c r="F88" i="29"/>
  <c r="G88" i="29"/>
  <c r="H88" i="29"/>
  <c r="I88" i="29"/>
  <c r="J88" i="29"/>
  <c r="K88" i="29"/>
  <c r="L88" i="29"/>
  <c r="M88" i="29"/>
  <c r="N88" i="29"/>
  <c r="O88" i="29"/>
  <c r="P88" i="29"/>
  <c r="Q88" i="29"/>
  <c r="R88" i="29"/>
  <c r="S88" i="29"/>
  <c r="T88" i="29"/>
  <c r="D83" i="29"/>
  <c r="E83" i="29"/>
  <c r="F83" i="29"/>
  <c r="G83" i="29"/>
  <c r="H83" i="29"/>
  <c r="I83" i="29"/>
  <c r="J83" i="29"/>
  <c r="K83" i="29"/>
  <c r="L83" i="29"/>
  <c r="M83" i="29"/>
  <c r="N83" i="29"/>
  <c r="O83" i="29"/>
  <c r="P83" i="29"/>
  <c r="Q83" i="29"/>
  <c r="R83" i="29"/>
  <c r="S83" i="29"/>
  <c r="T83" i="29"/>
  <c r="D78" i="29"/>
  <c r="E78" i="29"/>
  <c r="F78" i="29"/>
  <c r="G78" i="29"/>
  <c r="H78" i="29"/>
  <c r="I78" i="29"/>
  <c r="J78" i="29"/>
  <c r="K78" i="29"/>
  <c r="L78" i="29"/>
  <c r="M78" i="29"/>
  <c r="N78" i="29"/>
  <c r="O78" i="29"/>
  <c r="P78" i="29"/>
  <c r="Q78" i="29"/>
  <c r="R78" i="29"/>
  <c r="S78" i="29"/>
  <c r="T78" i="29"/>
  <c r="D73" i="29"/>
  <c r="E73" i="29"/>
  <c r="F73" i="29"/>
  <c r="G73" i="29"/>
  <c r="H73" i="29"/>
  <c r="I73" i="29"/>
  <c r="J73" i="29"/>
  <c r="K73" i="29"/>
  <c r="L73" i="29"/>
  <c r="M73" i="29"/>
  <c r="N73" i="29"/>
  <c r="O73" i="29"/>
  <c r="P73" i="29"/>
  <c r="Q73" i="29"/>
  <c r="R73" i="29"/>
  <c r="S73" i="29"/>
  <c r="T73" i="29"/>
  <c r="D49" i="29"/>
  <c r="E49" i="29"/>
  <c r="F49" i="29"/>
  <c r="G49" i="29"/>
  <c r="H49" i="29"/>
  <c r="I49" i="29"/>
  <c r="J49" i="29"/>
  <c r="K49" i="29"/>
  <c r="L49" i="29"/>
  <c r="M49" i="29"/>
  <c r="N49" i="29"/>
  <c r="O49" i="29"/>
  <c r="P49" i="29"/>
  <c r="Q49" i="29"/>
  <c r="R49" i="29"/>
  <c r="S49" i="29"/>
  <c r="T49" i="29"/>
  <c r="D46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D19" i="29"/>
  <c r="E19" i="29"/>
  <c r="F19" i="29"/>
  <c r="G19" i="29"/>
  <c r="H19" i="29"/>
  <c r="I19" i="29"/>
  <c r="J19" i="29"/>
  <c r="K19" i="29"/>
  <c r="L19" i="29"/>
  <c r="M19" i="29"/>
  <c r="N19" i="29"/>
  <c r="O19" i="29"/>
  <c r="P19" i="29"/>
  <c r="Q19" i="29"/>
  <c r="R19" i="29"/>
  <c r="S19" i="29"/>
  <c r="T19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C13" i="29"/>
  <c r="K19" i="30" s="1"/>
  <c r="C14" i="29"/>
  <c r="K20" i="30" s="1"/>
  <c r="C15" i="29"/>
  <c r="K21" i="30" s="1"/>
  <c r="C303" i="29"/>
  <c r="K309" i="30" s="1"/>
  <c r="C302" i="29"/>
  <c r="K308" i="30" s="1"/>
  <c r="C301" i="29"/>
  <c r="K307" i="30" s="1"/>
  <c r="C299" i="29"/>
  <c r="K305" i="30" s="1"/>
  <c r="C298" i="29"/>
  <c r="K304" i="30" s="1"/>
  <c r="C297" i="29"/>
  <c r="K303" i="30" s="1"/>
  <c r="C296" i="29"/>
  <c r="K302" i="30" s="1"/>
  <c r="C295" i="29"/>
  <c r="K301" i="30" s="1"/>
  <c r="C294" i="29"/>
  <c r="K300" i="30" s="1"/>
  <c r="C293" i="29"/>
  <c r="K299" i="30" s="1"/>
  <c r="C292" i="29"/>
  <c r="K298" i="30" s="1"/>
  <c r="C291" i="29"/>
  <c r="K297" i="30" s="1"/>
  <c r="C290" i="29"/>
  <c r="K296" i="30" s="1"/>
  <c r="C289" i="29"/>
  <c r="K295" i="30" s="1"/>
  <c r="C288" i="29"/>
  <c r="K294" i="30" s="1"/>
  <c r="C287" i="29"/>
  <c r="K293" i="30" s="1"/>
  <c r="C286" i="29"/>
  <c r="K292" i="30" s="1"/>
  <c r="C285" i="29"/>
  <c r="K291" i="30" s="1"/>
  <c r="C284" i="29"/>
  <c r="K290" i="30" s="1"/>
  <c r="C283" i="29"/>
  <c r="K289" i="30" s="1"/>
  <c r="C282" i="29"/>
  <c r="K288" i="30" s="1"/>
  <c r="C281" i="29"/>
  <c r="K287" i="30" s="1"/>
  <c r="C279" i="29"/>
  <c r="K285" i="30" s="1"/>
  <c r="C278" i="29"/>
  <c r="K284" i="30" s="1"/>
  <c r="C276" i="29"/>
  <c r="K282" i="30" s="1"/>
  <c r="C275" i="29"/>
  <c r="K281" i="30" s="1"/>
  <c r="C273" i="29"/>
  <c r="K279" i="30" s="1"/>
  <c r="C272" i="29"/>
  <c r="K278" i="30" s="1"/>
  <c r="C271" i="29"/>
  <c r="K277" i="30" s="1"/>
  <c r="C269" i="29"/>
  <c r="K275" i="30" s="1"/>
  <c r="C268" i="29"/>
  <c r="K274" i="30" s="1"/>
  <c r="C267" i="29"/>
  <c r="K273" i="30" s="1"/>
  <c r="C266" i="29"/>
  <c r="K272" i="30" s="1"/>
  <c r="C265" i="29"/>
  <c r="K271" i="30" s="1"/>
  <c r="C264" i="29"/>
  <c r="K270" i="30" s="1"/>
  <c r="C263" i="29"/>
  <c r="K269" i="30" s="1"/>
  <c r="C262" i="29"/>
  <c r="K268" i="30" s="1"/>
  <c r="C261" i="29"/>
  <c r="K267" i="30" s="1"/>
  <c r="C260" i="29"/>
  <c r="K266" i="30" s="1"/>
  <c r="C259" i="29"/>
  <c r="K265" i="30" s="1"/>
  <c r="C258" i="29"/>
  <c r="K264" i="30" s="1"/>
  <c r="C257" i="29"/>
  <c r="K263" i="30" s="1"/>
  <c r="C256" i="29"/>
  <c r="K262" i="30" s="1"/>
  <c r="C255" i="29"/>
  <c r="K261" i="30" s="1"/>
  <c r="C254" i="29"/>
  <c r="K260" i="30" s="1"/>
  <c r="C253" i="29"/>
  <c r="K259" i="30" s="1"/>
  <c r="C252" i="29"/>
  <c r="K258" i="30" s="1"/>
  <c r="C251" i="29"/>
  <c r="K257" i="30" s="1"/>
  <c r="C250" i="29"/>
  <c r="K256" i="30" s="1"/>
  <c r="C249" i="29"/>
  <c r="K255" i="30" s="1"/>
  <c r="C248" i="29"/>
  <c r="K254" i="30" s="1"/>
  <c r="C247" i="29"/>
  <c r="K253" i="30" s="1"/>
  <c r="C246" i="29"/>
  <c r="K252" i="30" s="1"/>
  <c r="C245" i="29"/>
  <c r="K251" i="30" s="1"/>
  <c r="C244" i="29"/>
  <c r="K250" i="30" s="1"/>
  <c r="C243" i="29"/>
  <c r="K249" i="30" s="1"/>
  <c r="C242" i="29"/>
  <c r="K248" i="30" s="1"/>
  <c r="C241" i="29"/>
  <c r="K247" i="30" s="1"/>
  <c r="C240" i="29"/>
  <c r="K246" i="30" s="1"/>
  <c r="C239" i="29"/>
  <c r="K245" i="30" s="1"/>
  <c r="C238" i="29"/>
  <c r="K244" i="30" s="1"/>
  <c r="C237" i="29"/>
  <c r="K243" i="30" s="1"/>
  <c r="C236" i="29"/>
  <c r="K242" i="30" s="1"/>
  <c r="C235" i="29"/>
  <c r="K241" i="30" s="1"/>
  <c r="C234" i="29"/>
  <c r="K240" i="30" s="1"/>
  <c r="C233" i="29"/>
  <c r="K239" i="30" s="1"/>
  <c r="C232" i="29"/>
  <c r="K238" i="30" s="1"/>
  <c r="C231" i="29"/>
  <c r="K237" i="30" s="1"/>
  <c r="C230" i="29"/>
  <c r="K236" i="30" s="1"/>
  <c r="C229" i="29"/>
  <c r="K235" i="30" s="1"/>
  <c r="C228" i="29"/>
  <c r="K234" i="30" s="1"/>
  <c r="C227" i="29"/>
  <c r="K233" i="30" s="1"/>
  <c r="C226" i="29"/>
  <c r="K232" i="30" s="1"/>
  <c r="C225" i="29"/>
  <c r="K231" i="30" s="1"/>
  <c r="C224" i="29"/>
  <c r="K230" i="30" s="1"/>
  <c r="C223" i="29"/>
  <c r="K229" i="30" s="1"/>
  <c r="C222" i="29"/>
  <c r="K228" i="30" s="1"/>
  <c r="C221" i="29"/>
  <c r="K227" i="30" s="1"/>
  <c r="C220" i="29"/>
  <c r="K226" i="30" s="1"/>
  <c r="C219" i="29"/>
  <c r="K225" i="30" s="1"/>
  <c r="C218" i="29"/>
  <c r="K224" i="30" s="1"/>
  <c r="C217" i="29"/>
  <c r="K223" i="30" s="1"/>
  <c r="C216" i="29"/>
  <c r="K222" i="30" s="1"/>
  <c r="C215" i="29"/>
  <c r="K221" i="30" s="1"/>
  <c r="C214" i="29"/>
  <c r="K220" i="30" s="1"/>
  <c r="C213" i="29"/>
  <c r="K219" i="30" s="1"/>
  <c r="C212" i="29"/>
  <c r="K218" i="30" s="1"/>
  <c r="C211" i="29"/>
  <c r="K217" i="30" s="1"/>
  <c r="C210" i="29"/>
  <c r="K216" i="30" s="1"/>
  <c r="C209" i="29"/>
  <c r="K215" i="30" s="1"/>
  <c r="C208" i="29"/>
  <c r="K214" i="30" s="1"/>
  <c r="C207" i="29"/>
  <c r="K213" i="30" s="1"/>
  <c r="C206" i="29"/>
  <c r="K212" i="30" s="1"/>
  <c r="C205" i="29"/>
  <c r="K211" i="30" s="1"/>
  <c r="C204" i="29"/>
  <c r="K210" i="30" s="1"/>
  <c r="C203" i="29"/>
  <c r="K209" i="30" s="1"/>
  <c r="C202" i="29"/>
  <c r="K208" i="30" s="1"/>
  <c r="C201" i="29"/>
  <c r="K207" i="30" s="1"/>
  <c r="C200" i="29"/>
  <c r="K206" i="30" s="1"/>
  <c r="C199" i="29"/>
  <c r="K205" i="30" s="1"/>
  <c r="C198" i="29"/>
  <c r="K204" i="30" s="1"/>
  <c r="C197" i="29"/>
  <c r="K203" i="30" s="1"/>
  <c r="C196" i="29"/>
  <c r="K202" i="30" s="1"/>
  <c r="C195" i="29"/>
  <c r="K201" i="30" s="1"/>
  <c r="C194" i="29"/>
  <c r="K200" i="30" s="1"/>
  <c r="C193" i="29"/>
  <c r="K199" i="30" s="1"/>
  <c r="C192" i="29"/>
  <c r="K198" i="30" s="1"/>
  <c r="C191" i="29"/>
  <c r="K197" i="30" s="1"/>
  <c r="C190" i="29"/>
  <c r="K196" i="30" s="1"/>
  <c r="C189" i="29"/>
  <c r="K195" i="30" s="1"/>
  <c r="C188" i="29"/>
  <c r="K194" i="30" s="1"/>
  <c r="C187" i="29"/>
  <c r="K193" i="30" s="1"/>
  <c r="C186" i="29"/>
  <c r="K192" i="30" s="1"/>
  <c r="C185" i="29"/>
  <c r="K191" i="30" s="1"/>
  <c r="C184" i="29"/>
  <c r="K190" i="30" s="1"/>
  <c r="C183" i="29"/>
  <c r="K189" i="30" s="1"/>
  <c r="C182" i="29"/>
  <c r="K188" i="30" s="1"/>
  <c r="C181" i="29"/>
  <c r="K187" i="30" s="1"/>
  <c r="C180" i="29"/>
  <c r="K186" i="30" s="1"/>
  <c r="C179" i="29"/>
  <c r="K185" i="30" s="1"/>
  <c r="C178" i="29"/>
  <c r="K184" i="30" s="1"/>
  <c r="C177" i="29"/>
  <c r="K183" i="30" s="1"/>
  <c r="C176" i="29"/>
  <c r="K182" i="30" s="1"/>
  <c r="C175" i="29"/>
  <c r="K181" i="30" s="1"/>
  <c r="C174" i="29"/>
  <c r="K180" i="30" s="1"/>
  <c r="C173" i="29"/>
  <c r="K179" i="30" s="1"/>
  <c r="C172" i="29"/>
  <c r="K178" i="30" s="1"/>
  <c r="C171" i="29"/>
  <c r="K177" i="30" s="1"/>
  <c r="C170" i="29"/>
  <c r="K176" i="30" s="1"/>
  <c r="C169" i="29"/>
  <c r="K175" i="30" s="1"/>
  <c r="C168" i="29"/>
  <c r="K174" i="30" s="1"/>
  <c r="C167" i="29"/>
  <c r="K173" i="30" s="1"/>
  <c r="C166" i="29"/>
  <c r="K172" i="30" s="1"/>
  <c r="C165" i="29"/>
  <c r="K171" i="30" s="1"/>
  <c r="C164" i="29"/>
  <c r="K170" i="30" s="1"/>
  <c r="C163" i="29"/>
  <c r="K169" i="30" s="1"/>
  <c r="C162" i="29"/>
  <c r="K168" i="30" s="1"/>
  <c r="C161" i="29"/>
  <c r="K167" i="30" s="1"/>
  <c r="C160" i="29"/>
  <c r="K166" i="30" s="1"/>
  <c r="C159" i="29"/>
  <c r="K165" i="30" s="1"/>
  <c r="C158" i="29"/>
  <c r="K164" i="30" s="1"/>
  <c r="C157" i="29"/>
  <c r="K163" i="30" s="1"/>
  <c r="C156" i="29"/>
  <c r="K162" i="30" s="1"/>
  <c r="C155" i="29"/>
  <c r="K161" i="30" s="1"/>
  <c r="C154" i="29"/>
  <c r="K160" i="30" s="1"/>
  <c r="C153" i="29"/>
  <c r="K159" i="30" s="1"/>
  <c r="C152" i="29"/>
  <c r="K158" i="30" s="1"/>
  <c r="C151" i="29"/>
  <c r="K157" i="30" s="1"/>
  <c r="C150" i="29"/>
  <c r="K156" i="30" s="1"/>
  <c r="C149" i="29"/>
  <c r="K155" i="30" s="1"/>
  <c r="C148" i="29"/>
  <c r="K154" i="30" s="1"/>
  <c r="C147" i="29"/>
  <c r="K153" i="30" s="1"/>
  <c r="C146" i="29"/>
  <c r="K152" i="30" s="1"/>
  <c r="C145" i="29"/>
  <c r="K151" i="30" s="1"/>
  <c r="C144" i="29"/>
  <c r="K150" i="30" s="1"/>
  <c r="C143" i="29"/>
  <c r="K149" i="30" s="1"/>
  <c r="C142" i="29"/>
  <c r="K148" i="30" s="1"/>
  <c r="C141" i="29"/>
  <c r="K147" i="30" s="1"/>
  <c r="C140" i="29"/>
  <c r="K146" i="30" s="1"/>
  <c r="C139" i="29"/>
  <c r="K145" i="30" s="1"/>
  <c r="C138" i="29"/>
  <c r="K144" i="30" s="1"/>
  <c r="C137" i="29"/>
  <c r="K143" i="30" s="1"/>
  <c r="C136" i="29"/>
  <c r="K142" i="30" s="1"/>
  <c r="C135" i="29"/>
  <c r="K141" i="30" s="1"/>
  <c r="C134" i="29"/>
  <c r="K140" i="30" s="1"/>
  <c r="C133" i="29"/>
  <c r="K139" i="30" s="1"/>
  <c r="C132" i="29"/>
  <c r="K138" i="30" s="1"/>
  <c r="C131" i="29"/>
  <c r="K137" i="30" s="1"/>
  <c r="C130" i="29"/>
  <c r="K136" i="30" s="1"/>
  <c r="C129" i="29"/>
  <c r="K135" i="30" s="1"/>
  <c r="C128" i="29"/>
  <c r="K134" i="30" s="1"/>
  <c r="C127" i="29"/>
  <c r="K133" i="30" s="1"/>
  <c r="C126" i="29"/>
  <c r="K132" i="30" s="1"/>
  <c r="C125" i="29"/>
  <c r="K131" i="30" s="1"/>
  <c r="C124" i="29"/>
  <c r="K130" i="30" s="1"/>
  <c r="C123" i="29"/>
  <c r="K129" i="30" s="1"/>
  <c r="C122" i="29"/>
  <c r="K128" i="30" s="1"/>
  <c r="C121" i="29"/>
  <c r="K127" i="30" s="1"/>
  <c r="C120" i="29"/>
  <c r="K126" i="30" s="1"/>
  <c r="C119" i="29"/>
  <c r="K125" i="30" s="1"/>
  <c r="C118" i="29"/>
  <c r="K124" i="30" s="1"/>
  <c r="C117" i="29"/>
  <c r="K123" i="30" s="1"/>
  <c r="C116" i="29"/>
  <c r="K122" i="30" s="1"/>
  <c r="C115" i="29"/>
  <c r="K121" i="30" s="1"/>
  <c r="C114" i="29"/>
  <c r="K120" i="30" s="1"/>
  <c r="C112" i="29"/>
  <c r="K118" i="30" s="1"/>
  <c r="C111" i="29"/>
  <c r="K117" i="30" s="1"/>
  <c r="C110" i="29"/>
  <c r="K116" i="30" s="1"/>
  <c r="C109" i="29"/>
  <c r="K115" i="30" s="1"/>
  <c r="C108" i="29"/>
  <c r="K114" i="30" s="1"/>
  <c r="C106" i="29"/>
  <c r="K112" i="30" s="1"/>
  <c r="C105" i="29"/>
  <c r="K111" i="30" s="1"/>
  <c r="C104" i="29"/>
  <c r="K110" i="30" s="1"/>
  <c r="C103" i="29"/>
  <c r="K109" i="30" s="1"/>
  <c r="C102" i="29"/>
  <c r="K108" i="30" s="1"/>
  <c r="C101" i="29"/>
  <c r="K107" i="30" s="1"/>
  <c r="C100" i="29"/>
  <c r="K106" i="30" s="1"/>
  <c r="C99" i="29"/>
  <c r="K105" i="30" s="1"/>
  <c r="C98" i="29"/>
  <c r="K104" i="30" s="1"/>
  <c r="C97" i="29"/>
  <c r="K103" i="30" s="1"/>
  <c r="C96" i="29"/>
  <c r="K102" i="30" s="1"/>
  <c r="C95" i="29"/>
  <c r="K101" i="30" s="1"/>
  <c r="C94" i="29"/>
  <c r="K100" i="30" s="1"/>
  <c r="C93" i="29"/>
  <c r="K99" i="30" s="1"/>
  <c r="C92" i="29"/>
  <c r="K98" i="30" s="1"/>
  <c r="C91" i="29"/>
  <c r="K97" i="30" s="1"/>
  <c r="C90" i="29"/>
  <c r="K96" i="30" s="1"/>
  <c r="C89" i="29"/>
  <c r="K95" i="30" s="1"/>
  <c r="C87" i="29"/>
  <c r="K93" i="30" s="1"/>
  <c r="C86" i="29"/>
  <c r="K92" i="30" s="1"/>
  <c r="C85" i="29"/>
  <c r="K91" i="30" s="1"/>
  <c r="C84" i="29"/>
  <c r="K90" i="30" s="1"/>
  <c r="C82" i="29"/>
  <c r="K88" i="30" s="1"/>
  <c r="C81" i="29"/>
  <c r="K87" i="30" s="1"/>
  <c r="C80" i="29"/>
  <c r="K86" i="30" s="1"/>
  <c r="C79" i="29"/>
  <c r="K85" i="30" s="1"/>
  <c r="C77" i="29"/>
  <c r="K83" i="30" s="1"/>
  <c r="C76" i="29"/>
  <c r="K82" i="30" s="1"/>
  <c r="C75" i="29"/>
  <c r="K81" i="30" s="1"/>
  <c r="C74" i="29"/>
  <c r="K80" i="30" s="1"/>
  <c r="C72" i="29"/>
  <c r="K78" i="30" s="1"/>
  <c r="C71" i="29"/>
  <c r="K77" i="30" s="1"/>
  <c r="C70" i="29"/>
  <c r="K76" i="30" s="1"/>
  <c r="C69" i="29"/>
  <c r="K75" i="30" s="1"/>
  <c r="C68" i="29"/>
  <c r="K74" i="30" s="1"/>
  <c r="C67" i="29"/>
  <c r="K73" i="30" s="1"/>
  <c r="C66" i="29"/>
  <c r="K72" i="30" s="1"/>
  <c r="C65" i="29"/>
  <c r="K71" i="30" s="1"/>
  <c r="C64" i="29"/>
  <c r="K70" i="30" s="1"/>
  <c r="C63" i="29"/>
  <c r="K69" i="30" s="1"/>
  <c r="C62" i="29"/>
  <c r="K68" i="30" s="1"/>
  <c r="C61" i="29"/>
  <c r="K67" i="30" s="1"/>
  <c r="C60" i="29"/>
  <c r="K66" i="30" s="1"/>
  <c r="C59" i="29"/>
  <c r="K65" i="30" s="1"/>
  <c r="C58" i="29"/>
  <c r="K64" i="30" s="1"/>
  <c r="C57" i="29"/>
  <c r="K63" i="30" s="1"/>
  <c r="C56" i="29"/>
  <c r="K62" i="30" s="1"/>
  <c r="C55" i="29"/>
  <c r="K61" i="30" s="1"/>
  <c r="C54" i="29"/>
  <c r="K60" i="30" s="1"/>
  <c r="C53" i="29"/>
  <c r="K59" i="30" s="1"/>
  <c r="C52" i="29"/>
  <c r="K58" i="30" s="1"/>
  <c r="C51" i="29"/>
  <c r="K57" i="30" s="1"/>
  <c r="C50" i="29"/>
  <c r="K56" i="30" s="1"/>
  <c r="C48" i="29"/>
  <c r="K54" i="30" s="1"/>
  <c r="C47" i="29"/>
  <c r="K53" i="30" s="1"/>
  <c r="C45" i="29"/>
  <c r="K51" i="30" s="1"/>
  <c r="C44" i="29"/>
  <c r="K50" i="30" s="1"/>
  <c r="C42" i="29"/>
  <c r="K48" i="30" s="1"/>
  <c r="C41" i="29"/>
  <c r="K47" i="30" s="1"/>
  <c r="C40" i="29"/>
  <c r="K46" i="30" s="1"/>
  <c r="C39" i="29"/>
  <c r="K45" i="30" s="1"/>
  <c r="C38" i="29"/>
  <c r="K44" i="30" s="1"/>
  <c r="C37" i="29"/>
  <c r="K43" i="30" s="1"/>
  <c r="C36" i="29"/>
  <c r="K42" i="30" s="1"/>
  <c r="C35" i="29"/>
  <c r="K41" i="30" s="1"/>
  <c r="C34" i="29"/>
  <c r="K40" i="30" s="1"/>
  <c r="C33" i="29"/>
  <c r="K39" i="30" s="1"/>
  <c r="C32" i="29"/>
  <c r="K38" i="30" s="1"/>
  <c r="C31" i="29"/>
  <c r="K37" i="30" s="1"/>
  <c r="C30" i="29"/>
  <c r="K36" i="30" s="1"/>
  <c r="C29" i="29"/>
  <c r="K35" i="30" s="1"/>
  <c r="C28" i="29"/>
  <c r="K34" i="30" s="1"/>
  <c r="C27" i="29"/>
  <c r="K33" i="30" s="1"/>
  <c r="C26" i="29"/>
  <c r="K32" i="30" s="1"/>
  <c r="C24" i="29"/>
  <c r="K30" i="30" s="1"/>
  <c r="C23" i="29"/>
  <c r="K29" i="30" s="1"/>
  <c r="C22" i="29"/>
  <c r="K28" i="30" s="1"/>
  <c r="C21" i="29"/>
  <c r="K27" i="30" s="1"/>
  <c r="C20" i="29"/>
  <c r="K26" i="30" s="1"/>
  <c r="C18" i="29"/>
  <c r="K24" i="30" s="1"/>
  <c r="C17" i="29"/>
  <c r="K23" i="30" s="1"/>
  <c r="C16" i="29"/>
  <c r="K22" i="30" s="1"/>
  <c r="P19" i="30" l="1"/>
  <c r="O19" i="30"/>
  <c r="O23" i="30"/>
  <c r="P23" i="30"/>
  <c r="O37" i="30"/>
  <c r="P37" i="30"/>
  <c r="O50" i="30"/>
  <c r="P50" i="30"/>
  <c r="K49" i="30"/>
  <c r="P49" i="30" s="1"/>
  <c r="O64" i="30"/>
  <c r="P64" i="30"/>
  <c r="O76" i="30"/>
  <c r="P76" i="30"/>
  <c r="O91" i="30"/>
  <c r="P91" i="30"/>
  <c r="O104" i="30"/>
  <c r="P104" i="30"/>
  <c r="O117" i="30"/>
  <c r="P117" i="30"/>
  <c r="O130" i="30"/>
  <c r="P130" i="30"/>
  <c r="O142" i="30"/>
  <c r="P142" i="30"/>
  <c r="O154" i="30"/>
  <c r="P154" i="30"/>
  <c r="O166" i="30"/>
  <c r="P166" i="30"/>
  <c r="O178" i="30"/>
  <c r="P178" i="30"/>
  <c r="O190" i="30"/>
  <c r="P190" i="30"/>
  <c r="O202" i="30"/>
  <c r="P202" i="30"/>
  <c r="O214" i="30"/>
  <c r="P214" i="30"/>
  <c r="O226" i="30"/>
  <c r="P226" i="30"/>
  <c r="O238" i="30"/>
  <c r="P238" i="30"/>
  <c r="O250" i="30"/>
  <c r="P250" i="30"/>
  <c r="O262" i="30"/>
  <c r="P262" i="30"/>
  <c r="O274" i="30"/>
  <c r="P274" i="30"/>
  <c r="O290" i="30"/>
  <c r="P290" i="30"/>
  <c r="O302" i="30"/>
  <c r="P302" i="30"/>
  <c r="O24" i="30"/>
  <c r="P24" i="30"/>
  <c r="O38" i="30"/>
  <c r="P38" i="30"/>
  <c r="O51" i="30"/>
  <c r="P51" i="30"/>
  <c r="O65" i="30"/>
  <c r="P65" i="30"/>
  <c r="O77" i="30"/>
  <c r="P77" i="30"/>
  <c r="O92" i="30"/>
  <c r="P92" i="30"/>
  <c r="O105" i="30"/>
  <c r="P105" i="30"/>
  <c r="O118" i="30"/>
  <c r="P118" i="30"/>
  <c r="O131" i="30"/>
  <c r="P131" i="30"/>
  <c r="O143" i="30"/>
  <c r="P143" i="30"/>
  <c r="O155" i="30"/>
  <c r="P155" i="30"/>
  <c r="O167" i="30"/>
  <c r="P167" i="30"/>
  <c r="O179" i="30"/>
  <c r="P179" i="30"/>
  <c r="O191" i="30"/>
  <c r="P191" i="30"/>
  <c r="O203" i="30"/>
  <c r="P203" i="30"/>
  <c r="O215" i="30"/>
  <c r="P215" i="30"/>
  <c r="O227" i="30"/>
  <c r="P227" i="30"/>
  <c r="O239" i="30"/>
  <c r="P239" i="30"/>
  <c r="O251" i="30"/>
  <c r="P251" i="30"/>
  <c r="O263" i="30"/>
  <c r="P263" i="30"/>
  <c r="O275" i="30"/>
  <c r="P275" i="30"/>
  <c r="O291" i="30"/>
  <c r="P291" i="30"/>
  <c r="O303" i="30"/>
  <c r="P303" i="30"/>
  <c r="O26" i="30"/>
  <c r="K25" i="30"/>
  <c r="P25" i="30" s="1"/>
  <c r="P26" i="30"/>
  <c r="O39" i="30"/>
  <c r="P39" i="30"/>
  <c r="O53" i="30"/>
  <c r="K52" i="30"/>
  <c r="P52" i="30" s="1"/>
  <c r="P53" i="30"/>
  <c r="O66" i="30"/>
  <c r="P66" i="30"/>
  <c r="O78" i="30"/>
  <c r="P78" i="30"/>
  <c r="O93" i="30"/>
  <c r="P93" i="30"/>
  <c r="O106" i="30"/>
  <c r="P106" i="30"/>
  <c r="O120" i="30"/>
  <c r="P120" i="30"/>
  <c r="K119" i="30"/>
  <c r="P119" i="30" s="1"/>
  <c r="O132" i="30"/>
  <c r="P132" i="30"/>
  <c r="O144" i="30"/>
  <c r="P144" i="30"/>
  <c r="O156" i="30"/>
  <c r="P156" i="30"/>
  <c r="O168" i="30"/>
  <c r="P168" i="30"/>
  <c r="O180" i="30"/>
  <c r="P180" i="30"/>
  <c r="O192" i="30"/>
  <c r="P192" i="30"/>
  <c r="O204" i="30"/>
  <c r="P204" i="30"/>
  <c r="O216" i="30"/>
  <c r="P216" i="30"/>
  <c r="O228" i="30"/>
  <c r="P228" i="30"/>
  <c r="O240" i="30"/>
  <c r="P240" i="30"/>
  <c r="O252" i="30"/>
  <c r="P252" i="30"/>
  <c r="O264" i="30"/>
  <c r="P264" i="30"/>
  <c r="O277" i="30"/>
  <c r="P277" i="30"/>
  <c r="K276" i="30"/>
  <c r="P276" i="30" s="1"/>
  <c r="O292" i="30"/>
  <c r="P292" i="30"/>
  <c r="O304" i="30"/>
  <c r="P304" i="30"/>
  <c r="O27" i="30"/>
  <c r="P27" i="30"/>
  <c r="O40" i="30"/>
  <c r="P40" i="30"/>
  <c r="O54" i="30"/>
  <c r="P54" i="30"/>
  <c r="O67" i="30"/>
  <c r="P67" i="30"/>
  <c r="O80" i="30"/>
  <c r="P80" i="30"/>
  <c r="K79" i="30"/>
  <c r="P79" i="30" s="1"/>
  <c r="O95" i="30"/>
  <c r="P95" i="30"/>
  <c r="K94" i="30"/>
  <c r="P94" i="30" s="1"/>
  <c r="O107" i="30"/>
  <c r="P107" i="30"/>
  <c r="O121" i="30"/>
  <c r="P121" i="30"/>
  <c r="O133" i="30"/>
  <c r="P133" i="30"/>
  <c r="O145" i="30"/>
  <c r="P145" i="30"/>
  <c r="O157" i="30"/>
  <c r="P157" i="30"/>
  <c r="O169" i="30"/>
  <c r="P169" i="30"/>
  <c r="O181" i="30"/>
  <c r="P181" i="30"/>
  <c r="O193" i="30"/>
  <c r="P193" i="30"/>
  <c r="O205" i="30"/>
  <c r="P205" i="30"/>
  <c r="O217" i="30"/>
  <c r="P217" i="30"/>
  <c r="O229" i="30"/>
  <c r="P229" i="30"/>
  <c r="O241" i="30"/>
  <c r="P241" i="30"/>
  <c r="O253" i="30"/>
  <c r="P253" i="30"/>
  <c r="O265" i="30"/>
  <c r="P265" i="30"/>
  <c r="O278" i="30"/>
  <c r="P278" i="30"/>
  <c r="O293" i="30"/>
  <c r="P293" i="30"/>
  <c r="O305" i="30"/>
  <c r="P305" i="30"/>
  <c r="O28" i="30"/>
  <c r="P28" i="30"/>
  <c r="O41" i="30"/>
  <c r="P41" i="30"/>
  <c r="O56" i="30"/>
  <c r="P56" i="30"/>
  <c r="K55" i="30"/>
  <c r="P55" i="30" s="1"/>
  <c r="O68" i="30"/>
  <c r="P68" i="30"/>
  <c r="O81" i="30"/>
  <c r="P81" i="30"/>
  <c r="O96" i="30"/>
  <c r="P96" i="30"/>
  <c r="O108" i="30"/>
  <c r="P108" i="30"/>
  <c r="O122" i="30"/>
  <c r="P122" i="30"/>
  <c r="O134" i="30"/>
  <c r="P134" i="30"/>
  <c r="O146" i="30"/>
  <c r="P146" i="30"/>
  <c r="O158" i="30"/>
  <c r="P158" i="30"/>
  <c r="O170" i="30"/>
  <c r="P170" i="30"/>
  <c r="O182" i="30"/>
  <c r="P182" i="30"/>
  <c r="O194" i="30"/>
  <c r="P194" i="30"/>
  <c r="O206" i="30"/>
  <c r="P206" i="30"/>
  <c r="O218" i="30"/>
  <c r="P218" i="30"/>
  <c r="O230" i="30"/>
  <c r="P230" i="30"/>
  <c r="O242" i="30"/>
  <c r="P242" i="30"/>
  <c r="O254" i="30"/>
  <c r="P254" i="30"/>
  <c r="O266" i="30"/>
  <c r="P266" i="30"/>
  <c r="O279" i="30"/>
  <c r="P279" i="30"/>
  <c r="O294" i="30"/>
  <c r="P294" i="30"/>
  <c r="O307" i="30"/>
  <c r="K306" i="30"/>
  <c r="P306" i="30" s="1"/>
  <c r="P307" i="30"/>
  <c r="O29" i="30"/>
  <c r="P29" i="30"/>
  <c r="O42" i="30"/>
  <c r="P42" i="30"/>
  <c r="O57" i="30"/>
  <c r="P57" i="30"/>
  <c r="O69" i="30"/>
  <c r="P69" i="30"/>
  <c r="O82" i="30"/>
  <c r="P82" i="30"/>
  <c r="O97" i="30"/>
  <c r="P97" i="30"/>
  <c r="O109" i="30"/>
  <c r="P109" i="30"/>
  <c r="O123" i="30"/>
  <c r="P123" i="30"/>
  <c r="O135" i="30"/>
  <c r="P135" i="30"/>
  <c r="O147" i="30"/>
  <c r="P147" i="30"/>
  <c r="O159" i="30"/>
  <c r="P159" i="30"/>
  <c r="O171" i="30"/>
  <c r="P171" i="30"/>
  <c r="O183" i="30"/>
  <c r="P183" i="30"/>
  <c r="O195" i="30"/>
  <c r="P195" i="30"/>
  <c r="O207" i="30"/>
  <c r="P207" i="30"/>
  <c r="O219" i="30"/>
  <c r="P219" i="30"/>
  <c r="O231" i="30"/>
  <c r="P231" i="30"/>
  <c r="O243" i="30"/>
  <c r="P243" i="30"/>
  <c r="O255" i="30"/>
  <c r="P255" i="30"/>
  <c r="O267" i="30"/>
  <c r="P267" i="30"/>
  <c r="O281" i="30"/>
  <c r="K280" i="30"/>
  <c r="P280" i="30" s="1"/>
  <c r="P281" i="30"/>
  <c r="O295" i="30"/>
  <c r="P295" i="30"/>
  <c r="O308" i="30"/>
  <c r="P308" i="30"/>
  <c r="O30" i="30"/>
  <c r="P30" i="30"/>
  <c r="O43" i="30"/>
  <c r="P43" i="30"/>
  <c r="O58" i="30"/>
  <c r="P58" i="30"/>
  <c r="O70" i="30"/>
  <c r="P70" i="30"/>
  <c r="O83" i="30"/>
  <c r="P83" i="30"/>
  <c r="O98" i="30"/>
  <c r="P98" i="30"/>
  <c r="O110" i="30"/>
  <c r="P110" i="30"/>
  <c r="O124" i="30"/>
  <c r="P124" i="30"/>
  <c r="O136" i="30"/>
  <c r="P136" i="30"/>
  <c r="O148" i="30"/>
  <c r="P148" i="30"/>
  <c r="O160" i="30"/>
  <c r="P160" i="30"/>
  <c r="O172" i="30"/>
  <c r="P172" i="30"/>
  <c r="O184" i="30"/>
  <c r="P184" i="30"/>
  <c r="O196" i="30"/>
  <c r="P196" i="30"/>
  <c r="O208" i="30"/>
  <c r="P208" i="30"/>
  <c r="O220" i="30"/>
  <c r="P220" i="30"/>
  <c r="O232" i="30"/>
  <c r="P232" i="30"/>
  <c r="O244" i="30"/>
  <c r="P244" i="30"/>
  <c r="O256" i="30"/>
  <c r="P256" i="30"/>
  <c r="O268" i="30"/>
  <c r="P268" i="30"/>
  <c r="O282" i="30"/>
  <c r="P282" i="30"/>
  <c r="O296" i="30"/>
  <c r="P296" i="30"/>
  <c r="O309" i="30"/>
  <c r="P309" i="30"/>
  <c r="O32" i="30"/>
  <c r="P32" i="30"/>
  <c r="K31" i="30"/>
  <c r="P31" i="30" s="1"/>
  <c r="O44" i="30"/>
  <c r="P44" i="30"/>
  <c r="O59" i="30"/>
  <c r="P59" i="30"/>
  <c r="O71" i="30"/>
  <c r="P71" i="30"/>
  <c r="O85" i="30"/>
  <c r="K84" i="30"/>
  <c r="P84" i="30" s="1"/>
  <c r="P85" i="30"/>
  <c r="O99" i="30"/>
  <c r="P99" i="30"/>
  <c r="O111" i="30"/>
  <c r="P111" i="30"/>
  <c r="O125" i="30"/>
  <c r="P125" i="30"/>
  <c r="O137" i="30"/>
  <c r="P137" i="30"/>
  <c r="O149" i="30"/>
  <c r="P149" i="30"/>
  <c r="O161" i="30"/>
  <c r="P161" i="30"/>
  <c r="O173" i="30"/>
  <c r="P173" i="30"/>
  <c r="O185" i="30"/>
  <c r="P185" i="30"/>
  <c r="O197" i="30"/>
  <c r="P197" i="30"/>
  <c r="O209" i="30"/>
  <c r="P209" i="30"/>
  <c r="O221" i="30"/>
  <c r="P221" i="30"/>
  <c r="O233" i="30"/>
  <c r="P233" i="30"/>
  <c r="O245" i="30"/>
  <c r="P245" i="30"/>
  <c r="O257" i="30"/>
  <c r="P257" i="30"/>
  <c r="O269" i="30"/>
  <c r="P269" i="30"/>
  <c r="O284" i="30"/>
  <c r="K283" i="30"/>
  <c r="P283" i="30" s="1"/>
  <c r="P284" i="30"/>
  <c r="O297" i="30"/>
  <c r="P297" i="30"/>
  <c r="O21" i="30"/>
  <c r="P21" i="30"/>
  <c r="O33" i="30"/>
  <c r="P33" i="30"/>
  <c r="O45" i="30"/>
  <c r="P45" i="30"/>
  <c r="O60" i="30"/>
  <c r="P60" i="30"/>
  <c r="O72" i="30"/>
  <c r="P72" i="30"/>
  <c r="O86" i="30"/>
  <c r="P86" i="30"/>
  <c r="O100" i="30"/>
  <c r="P100" i="30"/>
  <c r="O112" i="30"/>
  <c r="P112" i="30"/>
  <c r="O126" i="30"/>
  <c r="P126" i="30"/>
  <c r="O138" i="30"/>
  <c r="P138" i="30"/>
  <c r="O150" i="30"/>
  <c r="P150" i="30"/>
  <c r="O162" i="30"/>
  <c r="P162" i="30"/>
  <c r="O174" i="30"/>
  <c r="P174" i="30"/>
  <c r="O186" i="30"/>
  <c r="P186" i="30"/>
  <c r="O198" i="30"/>
  <c r="P198" i="30"/>
  <c r="O210" i="30"/>
  <c r="P210" i="30"/>
  <c r="O222" i="30"/>
  <c r="P222" i="30"/>
  <c r="O234" i="30"/>
  <c r="P234" i="30"/>
  <c r="O246" i="30"/>
  <c r="P246" i="30"/>
  <c r="O258" i="30"/>
  <c r="P258" i="30"/>
  <c r="O270" i="30"/>
  <c r="P270" i="30"/>
  <c r="O285" i="30"/>
  <c r="P285" i="30"/>
  <c r="O298" i="30"/>
  <c r="P298" i="30"/>
  <c r="O20" i="30"/>
  <c r="P20" i="30"/>
  <c r="O34" i="30"/>
  <c r="P34" i="30"/>
  <c r="O46" i="30"/>
  <c r="P46" i="30"/>
  <c r="O61" i="30"/>
  <c r="P61" i="30"/>
  <c r="O73" i="30"/>
  <c r="P73" i="30"/>
  <c r="O87" i="30"/>
  <c r="P87" i="30"/>
  <c r="O101" i="30"/>
  <c r="P101" i="30"/>
  <c r="O114" i="30"/>
  <c r="K113" i="30"/>
  <c r="P113" i="30" s="1"/>
  <c r="P114" i="30"/>
  <c r="O127" i="30"/>
  <c r="P127" i="30"/>
  <c r="O139" i="30"/>
  <c r="P139" i="30"/>
  <c r="O151" i="30"/>
  <c r="P151" i="30"/>
  <c r="O163" i="30"/>
  <c r="P163" i="30"/>
  <c r="O175" i="30"/>
  <c r="P175" i="30"/>
  <c r="O187" i="30"/>
  <c r="P187" i="30"/>
  <c r="O199" i="30"/>
  <c r="P199" i="30"/>
  <c r="O211" i="30"/>
  <c r="P211" i="30"/>
  <c r="O223" i="30"/>
  <c r="P223" i="30"/>
  <c r="O235" i="30"/>
  <c r="P235" i="30"/>
  <c r="O247" i="30"/>
  <c r="P247" i="30"/>
  <c r="O259" i="30"/>
  <c r="P259" i="30"/>
  <c r="O271" i="30"/>
  <c r="P271" i="30"/>
  <c r="O287" i="30"/>
  <c r="K286" i="30"/>
  <c r="P286" i="30" s="1"/>
  <c r="P287" i="30"/>
  <c r="O299" i="30"/>
  <c r="P299" i="30"/>
  <c r="K18" i="30"/>
  <c r="O35" i="30"/>
  <c r="P35" i="30"/>
  <c r="O47" i="30"/>
  <c r="P47" i="30"/>
  <c r="O62" i="30"/>
  <c r="P62" i="30"/>
  <c r="O74" i="30"/>
  <c r="P74" i="30"/>
  <c r="O88" i="30"/>
  <c r="P88" i="30"/>
  <c r="O102" i="30"/>
  <c r="P102" i="30"/>
  <c r="O115" i="30"/>
  <c r="P115" i="30"/>
  <c r="O128" i="30"/>
  <c r="P128" i="30"/>
  <c r="O140" i="30"/>
  <c r="P140" i="30"/>
  <c r="O152" i="30"/>
  <c r="P152" i="30"/>
  <c r="O164" i="30"/>
  <c r="P164" i="30"/>
  <c r="O176" i="30"/>
  <c r="P176" i="30"/>
  <c r="O188" i="30"/>
  <c r="P188" i="30"/>
  <c r="O200" i="30"/>
  <c r="P200" i="30"/>
  <c r="O212" i="30"/>
  <c r="P212" i="30"/>
  <c r="O224" i="30"/>
  <c r="P224" i="30"/>
  <c r="O236" i="30"/>
  <c r="P236" i="30"/>
  <c r="O248" i="30"/>
  <c r="P248" i="30"/>
  <c r="O260" i="30"/>
  <c r="P260" i="30"/>
  <c r="O272" i="30"/>
  <c r="P272" i="30"/>
  <c r="O288" i="30"/>
  <c r="P288" i="30"/>
  <c r="O300" i="30"/>
  <c r="P300" i="30"/>
  <c r="O22" i="30"/>
  <c r="P22" i="30"/>
  <c r="O36" i="30"/>
  <c r="P36" i="30"/>
  <c r="O48" i="30"/>
  <c r="P48" i="30"/>
  <c r="O63" i="30"/>
  <c r="P63" i="30"/>
  <c r="O75" i="30"/>
  <c r="P75" i="30"/>
  <c r="O90" i="30"/>
  <c r="K89" i="30"/>
  <c r="P89" i="30" s="1"/>
  <c r="P90" i="30"/>
  <c r="O103" i="30"/>
  <c r="P103" i="30"/>
  <c r="O116" i="30"/>
  <c r="P116" i="30"/>
  <c r="O129" i="30"/>
  <c r="P129" i="30"/>
  <c r="O141" i="30"/>
  <c r="P141" i="30"/>
  <c r="O153" i="30"/>
  <c r="P153" i="30"/>
  <c r="O165" i="30"/>
  <c r="P165" i="30"/>
  <c r="O177" i="30"/>
  <c r="P177" i="30"/>
  <c r="O189" i="30"/>
  <c r="P189" i="30"/>
  <c r="O201" i="30"/>
  <c r="P201" i="30"/>
  <c r="O213" i="30"/>
  <c r="P213" i="30"/>
  <c r="O225" i="30"/>
  <c r="P225" i="30"/>
  <c r="O237" i="30"/>
  <c r="P237" i="30"/>
  <c r="O249" i="30"/>
  <c r="P249" i="30"/>
  <c r="O261" i="30"/>
  <c r="P261" i="30"/>
  <c r="O273" i="30"/>
  <c r="P273" i="30"/>
  <c r="O289" i="30"/>
  <c r="P289" i="30"/>
  <c r="O301" i="30"/>
  <c r="P301" i="30"/>
  <c r="C277" i="29"/>
  <c r="C274" i="29"/>
  <c r="C73" i="29"/>
  <c r="C83" i="29"/>
  <c r="C43" i="29"/>
  <c r="C19" i="29"/>
  <c r="C46" i="29"/>
  <c r="C300" i="29"/>
  <c r="C78" i="29"/>
  <c r="C107" i="29"/>
  <c r="C12" i="29"/>
  <c r="C113" i="29"/>
  <c r="M11" i="29"/>
  <c r="C25" i="29"/>
  <c r="C88" i="29"/>
  <c r="C270" i="29"/>
  <c r="L11" i="29"/>
  <c r="C49" i="29"/>
  <c r="K11" i="29"/>
  <c r="J11" i="29"/>
  <c r="O11" i="29"/>
  <c r="I11" i="29"/>
  <c r="N11" i="29"/>
  <c r="T11" i="29"/>
  <c r="H11" i="29"/>
  <c r="S11" i="29"/>
  <c r="G11" i="29"/>
  <c r="C280" i="29"/>
  <c r="R11" i="29"/>
  <c r="F11" i="29"/>
  <c r="Q11" i="29"/>
  <c r="E11" i="29"/>
  <c r="P11" i="29"/>
  <c r="D11" i="29"/>
  <c r="Q76" i="30" l="1"/>
  <c r="Q77" i="30"/>
  <c r="P18" i="30"/>
  <c r="K17" i="30"/>
  <c r="O89" i="30"/>
  <c r="O18" i="30"/>
  <c r="O306" i="30"/>
  <c r="O52" i="30"/>
  <c r="O119" i="30"/>
  <c r="O286" i="30"/>
  <c r="O31" i="30"/>
  <c r="O55" i="30"/>
  <c r="O25" i="30"/>
  <c r="O94" i="30"/>
  <c r="O49" i="30"/>
  <c r="O113" i="30"/>
  <c r="O84" i="30"/>
  <c r="O280" i="30"/>
  <c r="O79" i="30"/>
  <c r="O283" i="30"/>
  <c r="O276" i="30"/>
  <c r="C11" i="29"/>
  <c r="O17" i="30" l="1"/>
  <c r="Q55" i="30"/>
  <c r="Q119" i="30"/>
  <c r="P17" i="30"/>
  <c r="Q17" i="30" l="1"/>
</calcChain>
</file>

<file path=xl/sharedStrings.xml><?xml version="1.0" encoding="utf-8"?>
<sst xmlns="http://schemas.openxmlformats.org/spreadsheetml/2006/main" count="1326" uniqueCount="358">
  <si>
    <t>№ п/п</t>
  </si>
  <si>
    <t>Количество этажей</t>
  </si>
  <si>
    <t>Количество подъездов</t>
  </si>
  <si>
    <t>Адрес МКД</t>
  </si>
  <si>
    <t>Каменные, кирпичные</t>
  </si>
  <si>
    <t>Деревянные</t>
  </si>
  <si>
    <t>г. Елец, ул. Ани Гайтеровой, д. 15</t>
  </si>
  <si>
    <t>г. Елец, ул. Ани Гайтеровой, д. 7</t>
  </si>
  <si>
    <t>г. Елец, ул. Коммунаров, д. 49</t>
  </si>
  <si>
    <t>г. Елец, п. Электрик, д. 9</t>
  </si>
  <si>
    <t>г. Елец, ул. Профинтерна, д. 9</t>
  </si>
  <si>
    <t>г. Елец, п. Строитель, д. 7</t>
  </si>
  <si>
    <t>г. Елец, п. Строитель, д. 8</t>
  </si>
  <si>
    <t>г. Елец, ул. Вермишева, д. 19</t>
  </si>
  <si>
    <t>г. Елец, ул. Коммунаров, д. 113</t>
  </si>
  <si>
    <t>г. Елец, ул. Коммунаров, д. 53</t>
  </si>
  <si>
    <t>Блочные</t>
  </si>
  <si>
    <t>г. Елец, п. Строитель, д. 13</t>
  </si>
  <si>
    <t>г. Елец, п. Строитель, д. 14</t>
  </si>
  <si>
    <t>г. Елец, п. Строитель, д. 16</t>
  </si>
  <si>
    <t>г. Елец, ул. Коммунаров, д. 55</t>
  </si>
  <si>
    <t>г. Елец, ул. Кузнецкая, д. 11</t>
  </si>
  <si>
    <t>г. Елец, ул. Свердлова, д. 7</t>
  </si>
  <si>
    <t>г. Елец, п. Электрик, д. 12</t>
  </si>
  <si>
    <t>г. Елец, п. Электрик, д. 13</t>
  </si>
  <si>
    <t>г. Елец, п. Электрик, д. 14</t>
  </si>
  <si>
    <t>г. Елец, ул. Коммунаров, д. 71</t>
  </si>
  <si>
    <t>Панельные</t>
  </si>
  <si>
    <t>г. Елец, ул. Лесные Дворы, д. 2</t>
  </si>
  <si>
    <t>г. Елец, ул. Соцгородок, д. 2</t>
  </si>
  <si>
    <t>г. Елец, пер. Мельничный, д. 11</t>
  </si>
  <si>
    <t>ремонт фасада</t>
  </si>
  <si>
    <t>г. Липецк, ул. Им. Академика Вавилова, д. 117</t>
  </si>
  <si>
    <t>г. Липецк, ул. Елецкая, д. 71</t>
  </si>
  <si>
    <t>г. Липецк, ул. Ленина, д. 39</t>
  </si>
  <si>
    <t>г. Липецк, ул. 8 Марта, д. 21</t>
  </si>
  <si>
    <t>г. Липецк, ул. Интернациональная, д. 26</t>
  </si>
  <si>
    <t>г. Липецк, ул. Первомайская, д. 77В</t>
  </si>
  <si>
    <t>г. Липецк, ул. Ленина, д. 39А</t>
  </si>
  <si>
    <t>ремонт крыши</t>
  </si>
  <si>
    <t>г. Липецк, ул. Коммунальная, д. 4</t>
  </si>
  <si>
    <t>г. Липецк, ул. Валентины Терешковой, д. 14</t>
  </si>
  <si>
    <t>г. Липецк, ул. Валентины Терешковой, д. 5/1</t>
  </si>
  <si>
    <t>г. Липецк, ул. Титова, д. 2/2</t>
  </si>
  <si>
    <t>г. Липецк, ул. Титова, д. 9/1</t>
  </si>
  <si>
    <t>г. Липецк, ул. Титова, д. 9/2</t>
  </si>
  <si>
    <t>г. Липецк, ул. Титова, д. 9/3</t>
  </si>
  <si>
    <t>г. Липецк, ул. Циолковского, д. 3/1</t>
  </si>
  <si>
    <t>г. Липецк, ул. Циолковского, д. 3/3</t>
  </si>
  <si>
    <t>г. Липецк, ул. Циолковского, д. 3/5</t>
  </si>
  <si>
    <t>г. Липецк, ул. Гагарина, д. 95/2</t>
  </si>
  <si>
    <t>г. Липецк, ул. Космонавтов, д. 36/2</t>
  </si>
  <si>
    <t>г. Липецк, ул. Космонавтов, д. 42/2</t>
  </si>
  <si>
    <t>г. Липецк, ул. Космонавтов, д. 56/1</t>
  </si>
  <si>
    <t>г. Липецк, ул. Космонавтов, д. 58/2</t>
  </si>
  <si>
    <t>г. Липецк, ул. Валентины Терешковой, д. 9/1</t>
  </si>
  <si>
    <t>г. Липецк, ул. Гагарина, д. 103/1</t>
  </si>
  <si>
    <t>г. Липецк, ул. Гагарина, д. 149/2</t>
  </si>
  <si>
    <t>г. Липецк, ул. Гагарина, д. 73/2</t>
  </si>
  <si>
    <t>г. Липецк, ул. Гагарина, д. 74А</t>
  </si>
  <si>
    <t>г. Липецк, ул. Гагарина, д. 79/2</t>
  </si>
  <si>
    <t>г. Липецк, ул. Космонавтов, д. 13</t>
  </si>
  <si>
    <t>г. Липецк, ул. Космонавтов, д. 15</t>
  </si>
  <si>
    <t>г. Липецк, ул. Космонавтов, д. 44/3</t>
  </si>
  <si>
    <t>г. Липецк, ул. Космонавтов, д. 52</t>
  </si>
  <si>
    <t>г. Липецк, ул. Валентины Терешковой, д. 4/2</t>
  </si>
  <si>
    <t>г. Липецк, пр-кт. Победы, д. 100</t>
  </si>
  <si>
    <t>г. Липецк, пр-кт. Победы, д. 6</t>
  </si>
  <si>
    <t>г. Липецк, ул. 40 лет Октября, д. 23</t>
  </si>
  <si>
    <t>г. Липецк, ул. Желябова, д. 4</t>
  </si>
  <si>
    <t>г. Липецк, ул. Космонавтов, д. 25</t>
  </si>
  <si>
    <t>г. Липецк, ул. Космонавтов, д. 32</t>
  </si>
  <si>
    <t>г. Липецк, пр-кт. Победы, д. 10</t>
  </si>
  <si>
    <t>г. Липецк, ул. Им. Семашко, д. 6</t>
  </si>
  <si>
    <t>г. Липецк, ул. Центральная, д. 10</t>
  </si>
  <si>
    <t>г. Липецк, ул. Архангельская, д. 10</t>
  </si>
  <si>
    <t>г. Липецк, ул. Космонавтов, д. 29/3</t>
  </si>
  <si>
    <t>г. Липецк, ул. Космонавтов, д. 39/2</t>
  </si>
  <si>
    <t>г. Липецк, ул. Космонавтов, д. 39/4</t>
  </si>
  <si>
    <t>г. Липецк, ул. Советская, д. 77</t>
  </si>
  <si>
    <t>г. Липецк, ул. Филипченко, д. 10</t>
  </si>
  <si>
    <t>г. Липецк, ул. Филипченко, д. 10/2</t>
  </si>
  <si>
    <t>г. Липецк, ул. Филипченко, д. 7</t>
  </si>
  <si>
    <t>г. Липецк, ул. Филипченко, д. 9/3</t>
  </si>
  <si>
    <t>г. Липецк, ул. 40 лет Октября, д. 23б</t>
  </si>
  <si>
    <t>г. Липецк, ул. Космонавтов, д. 21</t>
  </si>
  <si>
    <t>г. Липецк, ул. Космонавтов, д. 49/4</t>
  </si>
  <si>
    <t>г. Липецк, ул. Космонавтов, д. 49/5</t>
  </si>
  <si>
    <t>г. Липецк, ул. Космонавтов, д. 64/1</t>
  </si>
  <si>
    <t>г. Липецк, ул. Центральная, д. 12</t>
  </si>
  <si>
    <t>г. Липецк, мкр. 9-й, д. 23</t>
  </si>
  <si>
    <t>г. Липецк, ул. 8 Марта, д. 18</t>
  </si>
  <si>
    <t>г. Липецк, ул. Вермишева, д. 2</t>
  </si>
  <si>
    <t>г. Липецк, ул. Космонавтов, д. 12</t>
  </si>
  <si>
    <t>г. Липецк, ул. Сельскохозяйственная, д. 9</t>
  </si>
  <si>
    <t>г. Липецк, ул. Валентины Терешковой, д. 34/1</t>
  </si>
  <si>
    <t>г. Липецк, ул. Валентины Терешковой, д. 34/3</t>
  </si>
  <si>
    <t>г. Липецк, ул. Вермишева, д. 17/2</t>
  </si>
  <si>
    <t>г. Липецк, ул. Московская, д. 65</t>
  </si>
  <si>
    <t>г. Липецк, ул. Неделина, д. 28</t>
  </si>
  <si>
    <t>г. Липецк, ул. Опытная, д. 11</t>
  </si>
  <si>
    <t>г. Липецк, ул. Папина, д. 29</t>
  </si>
  <si>
    <t>г. Липецк, ул. Первомайская, д. 101</t>
  </si>
  <si>
    <t>г. Липецк, ул. Л.Толстого, д. 46</t>
  </si>
  <si>
    <t>г. Липецк, мкр. 9-й, д. 20в</t>
  </si>
  <si>
    <t>г. Липецк, ул. Космонавтов, д. 5</t>
  </si>
  <si>
    <t>г. Липецк, ул. Ленина, д. 5</t>
  </si>
  <si>
    <t>г. Липецк, ул. Папина, д. 31</t>
  </si>
  <si>
    <t>г. Липецк, ул. Липовская, д. 6/4</t>
  </si>
  <si>
    <t>г. Липецк, ул. Циолковского, д. 28</t>
  </si>
  <si>
    <t>г. Липецк, ул. Космонавтов, д. 5/1</t>
  </si>
  <si>
    <t>г. Липецк, ул. Ленина, д. 13</t>
  </si>
  <si>
    <t>г. Липецк, ул. Им. Мичурина, д. 12</t>
  </si>
  <si>
    <t>г. Липецк, ул. Папина, д. 37</t>
  </si>
  <si>
    <t>г. Липецк, ул. Советская, д. 69</t>
  </si>
  <si>
    <t>г. Липецк, ул. 8 Марта, д. 9</t>
  </si>
  <si>
    <t>г. Липецк, ул. Юбилейная, д. 2</t>
  </si>
  <si>
    <t>г. Липецк, мкр. 15-й, д. 29</t>
  </si>
  <si>
    <t>г. Липецк, ул. 8 Марта, д. 24/4</t>
  </si>
  <si>
    <t>г. Липецк, ул. Неделина, д. 37</t>
  </si>
  <si>
    <t>г. Липецк, ул. Первомайская, д. 38</t>
  </si>
  <si>
    <t>г. Липецк, ул. Пугачева, д. 1а</t>
  </si>
  <si>
    <t>г. Липецк, ул. 30 лет Октября, д. 6</t>
  </si>
  <si>
    <t>г. Липецк, ул. Зегеля, д. 15</t>
  </si>
  <si>
    <t>г. Липецк, ул. Космонавтов, д. 86/2</t>
  </si>
  <si>
    <t>г. Липецк, ул. Первомайская, д. 65</t>
  </si>
  <si>
    <t>г. Липецк, ул. Валентины Терешковой, д. 17</t>
  </si>
  <si>
    <t>г. Липецк, ул. Писарева Д.., д. 4а</t>
  </si>
  <si>
    <t>г. Липецк, ул. Фурманова, д. 37</t>
  </si>
  <si>
    <t>г. Липецк, ул. Ново-Весовая, д. 22</t>
  </si>
  <si>
    <t>г. Липецк, ул. Валентины Терешковой, д. 31</t>
  </si>
  <si>
    <t>г. Липецк, ул. Московская, д. 135</t>
  </si>
  <si>
    <t>г. Липецк, ул. Опытная, д. 11б</t>
  </si>
  <si>
    <t>г. Липецк, ул. Им. Мичурина, д. 42</t>
  </si>
  <si>
    <t>г. Липецк, ул. 30 лет Октября, д. 8</t>
  </si>
  <si>
    <t>г. Липецк, ул. Звездная, д. 13/2</t>
  </si>
  <si>
    <t>г. Липецк, ул. Ударников, д. 10а</t>
  </si>
  <si>
    <t>г. Липецк, ул. Московская, д. 103</t>
  </si>
  <si>
    <t>г. Липецк, ул. Опытная, д. 11а</t>
  </si>
  <si>
    <t>г. Липецк, ул. Пришвина, д. 19</t>
  </si>
  <si>
    <t>Монолитные</t>
  </si>
  <si>
    <t>г. Липецк, ул. Суворова, д. 9</t>
  </si>
  <si>
    <t>г. Липецк, ул. Юношеская, д. 16</t>
  </si>
  <si>
    <t>г. Липецк, ул. Пришвина, д. 1</t>
  </si>
  <si>
    <t>г. Липецк, ул. Суворова, д. 9А</t>
  </si>
  <si>
    <t>г. Липецк, ул. Фрунзе, д. 12</t>
  </si>
  <si>
    <t>г. Липецк, ул. Доватора, д. 8</t>
  </si>
  <si>
    <t>г. Липецк, пр-кт. Имени 60-летия СССР, д. 45</t>
  </si>
  <si>
    <t>г. Липецк, ул. Катукова, д. 28</t>
  </si>
  <si>
    <t>г. Липецк, ул. Катукова, д. 41</t>
  </si>
  <si>
    <t>г. Липецк, б-р. Имени Павла Шубина, д. 2</t>
  </si>
  <si>
    <t>г. Липецк, пр-кт. Имени 60-летия СССР, д. 47</t>
  </si>
  <si>
    <t>г. Липецк, ул. Качалова, д. 5</t>
  </si>
  <si>
    <t>г. Липецк, ул. Леонтия Кривенкова, д. 5</t>
  </si>
  <si>
    <t>г. Липецк, ул. Леонтия Кривенкова, д. 7</t>
  </si>
  <si>
    <t>г. Липецк, ул. Леваневского, д. 1</t>
  </si>
  <si>
    <t>г. Липецк, ул. Я.Фабрициуса, д. 1</t>
  </si>
  <si>
    <t>г. Липецк, ул. Барашева, д. 5</t>
  </si>
  <si>
    <t>г. Липецк, ул. Железногорская, д. 2а</t>
  </si>
  <si>
    <t>г. Липецк, ул. Катукова, д. 14</t>
  </si>
  <si>
    <t>г. Липецк, ул. Катукова, д. 40</t>
  </si>
  <si>
    <t>г. Липецк, ул. Российская, д. 19</t>
  </si>
  <si>
    <t>г. Липецк, ул. Российская, д. 20</t>
  </si>
  <si>
    <t>г. Липецк, ул. Катукова, д. 40а</t>
  </si>
  <si>
    <t>г. Липецк, ул. Смургиса, д. 6</t>
  </si>
  <si>
    <t>г. Липецк, ул. Циолковского, д. 34/5</t>
  </si>
  <si>
    <t>г. Липецк, б-р. Сергея Есенина, д. 2</t>
  </si>
  <si>
    <t>г. Липецк, ул. Космонавтов, д. 5/3</t>
  </si>
  <si>
    <t>г. Липецк, пр-кт. Победы, д. 91А</t>
  </si>
  <si>
    <t>г. Липецк, пр-кт. Победы, д. 93А</t>
  </si>
  <si>
    <t>г. Липецк, ул. Коммунальная, д. 3</t>
  </si>
  <si>
    <t>г. Липецк, ул. Космонавтов, д. 96Б</t>
  </si>
  <si>
    <t>г. Липецк, ул. Смургиса, д. 8</t>
  </si>
  <si>
    <t>г. Липецк, ул. Стаханова, д. 14</t>
  </si>
  <si>
    <t>г. Липецк, ул. Энергостроителей, д. 22</t>
  </si>
  <si>
    <t>г. Липецк, ул. Достоевского, д. 71</t>
  </si>
  <si>
    <t>г. Липецк, ул. Гагарина, д. 131А</t>
  </si>
  <si>
    <t>г. Липецк, ул. Индустриальная, д. 25</t>
  </si>
  <si>
    <t>г. Липецк, б-р. Имени Павла Шубина, д. 8</t>
  </si>
  <si>
    <t>г. Липецк, ул. Депутатская, д. 61а</t>
  </si>
  <si>
    <t>г. Липецк, ул. Депутатская, д. 61Б</t>
  </si>
  <si>
    <t>г. Липецк, ул. Папина, д. 2В</t>
  </si>
  <si>
    <t>г. Липецк, ул. Имени Хорошавина А.И., д. 13</t>
  </si>
  <si>
    <t>г. Липецк, ул. Космонавтов, д. 5/4</t>
  </si>
  <si>
    <t>г. Липецк, ул. Саперная, д. 1</t>
  </si>
  <si>
    <t>г. Липецк, ул. Неделина, д. 61</t>
  </si>
  <si>
    <t>г. Липецк, ул. Желябова, д. 31</t>
  </si>
  <si>
    <t>г. Липецк, ул. Дзержинского, д. 5</t>
  </si>
  <si>
    <t>г. Липецк, ул. Звездная, д. 7</t>
  </si>
  <si>
    <t xml:space="preserve"> г. Липецк, ул. Студенческий городок, д. 16</t>
  </si>
  <si>
    <t>г. Грязи, ул. Ленинская, д. 46</t>
  </si>
  <si>
    <t>г. Грязи, ул. Правды, д. 56А</t>
  </si>
  <si>
    <t>г. Грязи, ул. Школьная, д. 31</t>
  </si>
  <si>
    <t>г. Грязи, ул. Коммунальная, д. 18</t>
  </si>
  <si>
    <t>г. Грязи, ул. Правды, д. 32</t>
  </si>
  <si>
    <t>с. Большой Самовец, ул. Октябрьская, д. 1</t>
  </si>
  <si>
    <t>г. Данков, ул. Льва Толстого, д. 32</t>
  </si>
  <si>
    <t>г. Данков, ул. Мира, д. 63</t>
  </si>
  <si>
    <t>г. Данков, ул. Ленина, д. 5/1</t>
  </si>
  <si>
    <t>г. Данков, ул. Строителей, д. 6</t>
  </si>
  <si>
    <t>г. Данков, ул. Строителей, д. 8</t>
  </si>
  <si>
    <t>п. Свх Петровский, ул. Заболотная, д. 3</t>
  </si>
  <si>
    <t>п. Свх Петровский, ул. Заболотная, д. 4</t>
  </si>
  <si>
    <t>п. Добринка, ул. Октябрьская, д. 39</t>
  </si>
  <si>
    <t>п. Добринка, ул. 50 лет Октября, д. 4</t>
  </si>
  <si>
    <t>п. Добринка, ул. Корнева, д. 14</t>
  </si>
  <si>
    <t>п. Добринка, ул. Пролетарская, д. 3</t>
  </si>
  <si>
    <t>п. Добринка, ул. Корнева, д. 12</t>
  </si>
  <si>
    <t>п. Добринка, ул. М.Горького, д. 14</t>
  </si>
  <si>
    <t>п. Добринка, ул. Корнева, д. 17</t>
  </si>
  <si>
    <t>п. Добринка, ул. 50 лет Октября, д. 7</t>
  </si>
  <si>
    <t>д. Софьино, ул. Молодежная, д. 7</t>
  </si>
  <si>
    <t>п. Добринка, ул. Ленинская, д. 1</t>
  </si>
  <si>
    <t>д. Софьино, ул. Молодежная, д. 15</t>
  </si>
  <si>
    <t>п. Добринка, ул. Народная, д. 4</t>
  </si>
  <si>
    <t>п. Добринка, ул. 50 лет Октября, д. 1</t>
  </si>
  <si>
    <t>п. Добринка, ул. 50 лет Октября, д. 3</t>
  </si>
  <si>
    <t>п. Добринка, ул. Октябрьская, д. 40</t>
  </si>
  <si>
    <t>с. Каликино, ул. Ленинская, д. 150</t>
  </si>
  <si>
    <t>с. Каликино, ул. Ленинская, д. 156</t>
  </si>
  <si>
    <t>с. Долгоруково, ул. 50 лет Советской Власти, д. 8</t>
  </si>
  <si>
    <t>с. Долгоруково, ул. 50 лет Советской Власти, д. 16</t>
  </si>
  <si>
    <t>п. Газопровод, ул. Советская, д. 5</t>
  </si>
  <si>
    <t>п. Газопровод, ул. Советская, д. 7</t>
  </si>
  <si>
    <t>п. Маяк, ул. Советская, д. 3</t>
  </si>
  <si>
    <t>п. Маяк, ул. Советская, д. 6</t>
  </si>
  <si>
    <t>ж/д_ст. Дон, ул. Привокзальная, д. 10</t>
  </si>
  <si>
    <t>с. Хмелинец, ул. Школьная, д. 1</t>
  </si>
  <si>
    <t>г. Задонск, ул. Крупской, д. 6</t>
  </si>
  <si>
    <t>г. Задонск, ул. Бебеля, д. 57а</t>
  </si>
  <si>
    <t>с. Измалково, ул. Мира, д. 5</t>
  </si>
  <si>
    <t>д. Панкратовка, ул. Молодежная, д. 3</t>
  </si>
  <si>
    <t>д. Панкратовка, ул. Молодежная, д. 2</t>
  </si>
  <si>
    <t>д. Панкратовка, ул. Молодежная, д. 7</t>
  </si>
  <si>
    <t>г. Лебедянь, ул. Ленина, д. 44</t>
  </si>
  <si>
    <t>п. Сахарного Завода, ул. Октябрьская, д. 3</t>
  </si>
  <si>
    <t>п. свх Агроном, ул. Мичурина, д. 29</t>
  </si>
  <si>
    <t>п. свх Агроном, ул. Лебедянская, д. 17</t>
  </si>
  <si>
    <t>с. Троекурово, ул. Ленина, д. 4</t>
  </si>
  <si>
    <t>с. Куликовка Вторая, ул. Центральная, д. 2А</t>
  </si>
  <si>
    <t>с. Троекурово, ул. Ленина, д. 7</t>
  </si>
  <si>
    <t>г. Лебедянь, ул. Чехова, д. 14</t>
  </si>
  <si>
    <t>г. Лебедянь, ул. Тульская, д. 4</t>
  </si>
  <si>
    <t>сл. Пушкаро-Кладбищенская, ул. Кузнецкая, д. 5</t>
  </si>
  <si>
    <t>п. свх Агроном, ул. Октябрьская, д. 10</t>
  </si>
  <si>
    <t>п. Сахарного Завода, ул. В.Космакова, д. 29</t>
  </si>
  <si>
    <t>п. свх Агроном, ул. Советская, д. 13</t>
  </si>
  <si>
    <t>сл. Покрово-Казацкая, ул. Фестивальная, д. 13</t>
  </si>
  <si>
    <t>г. Лебедянь, ул. Тургенева, д. 16</t>
  </si>
  <si>
    <t>г. Лебедянь, ул. Интернациональная, д. 47</t>
  </si>
  <si>
    <t>г. Лебедянь, ул. Советская, д. 17</t>
  </si>
  <si>
    <t>г. Лебедянь, ул. Ленина, д. 44а</t>
  </si>
  <si>
    <t>п. Лев Толстой, ул. Привокзальная, д. 7</t>
  </si>
  <si>
    <t>п. Лев Толстой, ул. Садовая 2-я, д. 9</t>
  </si>
  <si>
    <t>п. Лев Толстой, ул. Первомайская 2-я, д. 27</t>
  </si>
  <si>
    <t>п. Лев Толстой, ул. Коммунистическая, д. 25</t>
  </si>
  <si>
    <t>п. Лев Толстой, ул. им М.Горького, д. 7</t>
  </si>
  <si>
    <t>с. Боринское, ул. К.Маркса, д. 2</t>
  </si>
  <si>
    <t>д. Новая Деревня, ул. Терешковой, д. 6</t>
  </si>
  <si>
    <t>с. Троицкое, ул. Октябрьская, д. 87</t>
  </si>
  <si>
    <t>п. Дружба, д. 4</t>
  </si>
  <si>
    <t>д. Барсуково, ул. Сиреневая, д. 9</t>
  </si>
  <si>
    <t>с. Тербуны, ул. Колхозная, д. 1</t>
  </si>
  <si>
    <t>с. Тербуны, ул. Колхозная, д. 5</t>
  </si>
  <si>
    <t>г. Усмань, ул. Ф.Энгельса, д. 147</t>
  </si>
  <si>
    <t>с. Завальное, ул. 50 лет Октября, д. 6</t>
  </si>
  <si>
    <t>г. Усмань, ул. Школьная, д. 11</t>
  </si>
  <si>
    <t>г. Усмань, ул. Ленина, д. 26</t>
  </si>
  <si>
    <t>п. Учхоз, ул. Садовая, д. 2</t>
  </si>
  <si>
    <t>с. Октябрьское, ул. СПТУ-32, д. ПМК1</t>
  </si>
  <si>
    <t>г. Усмань, ул. Терешковой, д. 3</t>
  </si>
  <si>
    <t>г. Усмань, ул. Гоголя, д. 23</t>
  </si>
  <si>
    <t>г. Усмань, ул. Березовая, д. 1а</t>
  </si>
  <si>
    <t>с. Пригородка, ул. Юбилейная, д. 7</t>
  </si>
  <si>
    <t>с. Пригородка, ул. Юбилейная, д. 2</t>
  </si>
  <si>
    <t>с. Пригородка, ул. Юбилейная, д. 4</t>
  </si>
  <si>
    <t>г. Усмань, ул. Терешковой, д. 17</t>
  </si>
  <si>
    <t>г. Усмань, ул. Гоголя, д. 35</t>
  </si>
  <si>
    <t>г. Усмань, ул. Терешковой, д. 25</t>
  </si>
  <si>
    <t>г. Усмань, ул. Советская, д. 105</t>
  </si>
  <si>
    <t>г. Усмань, ул. Шмидта, д. 17</t>
  </si>
  <si>
    <t>г. Усмань, ул. Комарова, д. 1А</t>
  </si>
  <si>
    <t>г. Усмань, ул. Комарова, д. 5</t>
  </si>
  <si>
    <t>г. Чаплыгин, ул. Октябрьская, д. 56</t>
  </si>
  <si>
    <t>г. Чаплыгин, ул. Ф.Энгельса, д. 3</t>
  </si>
  <si>
    <t>г. Чаплыгин, ул. Московская, д. 28</t>
  </si>
  <si>
    <t>капитального ремонта общего имущества по видам работ</t>
  </si>
  <si>
    <t>Таблица 2</t>
  </si>
  <si>
    <t>Стоимость капитального ремонта,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</si>
  <si>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</si>
  <si>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</si>
  <si>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>ремонт внутридомовых инженерных систем</t>
  </si>
  <si>
    <t>ремонт, замена, модернизация лифтов, ремонт лифтовых шахт, машинных и блочных помещений</t>
  </si>
  <si>
    <t>ремонт подвальных помещений</t>
  </si>
  <si>
    <t>ремонт фундамента</t>
  </si>
  <si>
    <t>переустройство невентилируе-мой крыши на вентилируемую крышу с устройством выходов на кровлю</t>
  </si>
  <si>
    <t>разработка проектной документации для капитального ремонта общего имущества в многоквартирных домах, проведение государственной экспертизы проектной документации для капитального ремонта общего имущества в многоквартирных домах, проведение государственной историко-культурной экспертизы проектной документации на проведение работ по сохранению объектов культурного наследия - в случаях, установленных федеральным законодательством</t>
  </si>
  <si>
    <t>строительный контроль</t>
  </si>
  <si>
    <t>авторский надзор при проведении работ по сохранению объектов культурного наследия - в случаях, установленных федеральным законодательством</t>
  </si>
  <si>
    <t>проведение проверки достоверности определения сметной стоимости услуг и (или) работ по капитальному ремонту общего имущества в многоквартирных домах</t>
  </si>
  <si>
    <t>теплоснабжения</t>
  </si>
  <si>
    <t>холодного водоснабжения</t>
  </si>
  <si>
    <t>горячего водоснабжения</t>
  </si>
  <si>
    <t>водоотведения</t>
  </si>
  <si>
    <t>электроснабжения</t>
  </si>
  <si>
    <t>газоснабжения</t>
  </si>
  <si>
    <t>руб.</t>
  </si>
  <si>
    <t>ед.</t>
  </si>
  <si>
    <t>Итого по городу Липецку:</t>
  </si>
  <si>
    <t>Итого по городу Ельцу:</t>
  </si>
  <si>
    <t>Итого по Измалковскому муниципальному округу:</t>
  </si>
  <si>
    <t>Итого по Лев-Толстовскому муниципальному району:</t>
  </si>
  <si>
    <t>Итого по Становлянскому муниципальному округу:</t>
  </si>
  <si>
    <t>Итого по Липецкому муниципальному округу:</t>
  </si>
  <si>
    <t>Итого по Добровскому муниципальному округу:</t>
  </si>
  <si>
    <t>I. Адресный перечень и характеристика многоквартирных домов, в отношении которых в 2026 году планируется проведение капитального ремонта общего имущества по видам работ</t>
  </si>
  <si>
    <t>Итого по Липецкой области на 2026 год:</t>
  </si>
  <si>
    <t>Итого по Грязинскому муниципальному округу:</t>
  </si>
  <si>
    <t>Итого по Данковскому муниципальному округу:</t>
  </si>
  <si>
    <t>Итого по Добринскому муниципальному округу:</t>
  </si>
  <si>
    <t>Итого по Долгоруковскому муниципальному округу:</t>
  </si>
  <si>
    <t>Итого по Елецкому муниципальному округу:</t>
  </si>
  <si>
    <t>Итого по Задонскому муниципальному округу:</t>
  </si>
  <si>
    <t>Итого по Лебедянскому муниципальному округу:</t>
  </si>
  <si>
    <t>Итого по Тербунскому муниципальному округу:</t>
  </si>
  <si>
    <t>Итого по Усманскому муниципальному округу:</t>
  </si>
  <si>
    <t>Итого по Чаплыгинскому муниципальному округу:</t>
  </si>
  <si>
    <t>Приложение
к постановлению Правительства Липецкой области
|«Об утверждении краткосрочного плана реализации областной программы капитального ремонта 
общего имущества в многоквартирных домах
на 2026 - 2028 годы»</t>
  </si>
  <si>
    <t>КРАТКОСРОЧНЫЙ ПЛАН</t>
  </si>
  <si>
    <t>РЕАЛИЗАЦИИ ОБЛАСТНОЙ ПРОГРАММЫ КАПИТАЛЬНОГО РЕМОНТА</t>
  </si>
  <si>
    <t>ОБЩЕГО ИМУЩЕСТВА В МНОГОКВАРТИРНЫХ ДОМАХ НА 2026-2028 ГОДЫ</t>
  </si>
  <si>
    <t xml:space="preserve">Адресный перечень и характеристика многоквартирных домов, </t>
  </si>
  <si>
    <t>капитального ремонта общего имущества</t>
  </si>
  <si>
    <t>Таблица 1</t>
  </si>
  <si>
    <t>Год</t>
  </si>
  <si>
    <t>Материал стен</t>
  </si>
  <si>
    <t>Общая площадь МКД, 
всего:</t>
  </si>
  <si>
    <t>Площадь помещений МКД,
всего: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</si>
  <si>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</si>
  <si>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</si>
  <si>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Удельная стоимость капитального ремонта 1 кв.м. общей площади помещений МКД</t>
  </si>
  <si>
    <t>Предельная стоимость капитального ремонта 1 кв.м.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</si>
  <si>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</si>
  <si>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</si>
  <si>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</si>
  <si>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</si>
  <si>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числе: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</si>
  <si>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</si>
  <si>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</si>
  <si>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</si>
  <si>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
 в МКД</t>
  </si>
  <si>
    <t>кв.м</t>
  </si>
  <si>
    <t>чел.</t>
  </si>
  <si>
    <t>руб./кв.м</t>
  </si>
  <si>
    <t>12.2026</t>
  </si>
  <si>
    <t>Х</t>
  </si>
  <si>
    <t xml:space="preserve">Адресный перечень и характеристика многоквартирных домов, в отношении которых в 2026 году планируется проведение </t>
  </si>
  <si>
    <t xml:space="preserve">в отношении которых в 2026 году планируется проведение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</si>
</sst>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₽_-;\-* #,##0.00_₽_-;_-* &quot;-&quot;??_₽_-;_-@_-"/>
    <numFmt numFmtId="165" formatCode="_-* #,##0.00_₽_-;\-* #,##0.00_₽_-;_-* \-??_₽_-;_-@_-"/>
  </numFmts>
  <fonts count="27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64"/>
      <name val="Calibri"/>
      <family val="2"/>
      <charset val="204"/>
    </font>
    <font>
      <sz val="14"/>
      <color theme="1"/>
      <name val="Times New Roman"/>
      <family val="1"/>
      <charset val="204"/>
    </font>
    <font>
      <sz val="10"/>
      <name val="Arial Cy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</font>
    <font>
      <sz val="20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8">
    <xf numFmtId="0" fontId="0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13" fillId="0" borderId="0"/>
    <xf numFmtId="0" fontId="16" fillId="0" borderId="0"/>
    <xf numFmtId="164" fontId="13" fillId="0" borderId="0" applyFont="0" applyFill="0" applyBorder="0" applyProtection="0"/>
    <xf numFmtId="0" fontId="13" fillId="0" borderId="0"/>
    <xf numFmtId="0" fontId="23" fillId="0" borderId="0"/>
    <xf numFmtId="165" fontId="23" fillId="0" borderId="0" applyBorder="0" applyProtection="0"/>
    <xf numFmtId="0" fontId="23" fillId="0" borderId="0"/>
    <xf numFmtId="0" fontId="26" fillId="0" borderId="0"/>
    <xf numFmtId="164" fontId="13" fillId="0" borderId="0" applyFont="0" applyFill="0" applyBorder="0" applyAlignment="0" applyProtection="0"/>
  </cellStyleXfs>
  <cellXfs count="122">
    <xf numFmtId="0" fontId="0" fillId="0" borderId="0" xfId="0"/>
    <xf numFmtId="1" fontId="2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vertical="center"/>
    </xf>
    <xf numFmtId="4" fontId="4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/>
    <xf numFmtId="1" fontId="3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left" vertical="center" wrapText="1"/>
    </xf>
    <xf numFmtId="0" fontId="4" fillId="0" borderId="0" xfId="13" applyFont="1" applyFill="1" applyAlignment="1">
      <alignment horizontal="left" vertical="center"/>
    </xf>
    <xf numFmtId="0" fontId="6" fillId="0" borderId="0" xfId="13" applyFont="1" applyFill="1" applyAlignment="1">
      <alignment horizontal="center" vertical="center"/>
    </xf>
    <xf numFmtId="4" fontId="6" fillId="0" borderId="0" xfId="13" applyNumberFormat="1" applyFont="1" applyFill="1" applyAlignment="1">
      <alignment horizontal="center" vertical="center"/>
    </xf>
    <xf numFmtId="3" fontId="6" fillId="0" borderId="0" xfId="13" applyNumberFormat="1" applyFont="1" applyFill="1" applyAlignment="1">
      <alignment horizontal="center" vertical="center"/>
    </xf>
    <xf numFmtId="0" fontId="23" fillId="0" borderId="0" xfId="13" applyFill="1"/>
    <xf numFmtId="0" fontId="12" fillId="0" borderId="0" xfId="13" applyFont="1" applyFill="1"/>
    <xf numFmtId="0" fontId="6" fillId="0" borderId="0" xfId="13" applyFont="1" applyFill="1" applyAlignment="1">
      <alignment horizontal="left" vertical="center"/>
    </xf>
    <xf numFmtId="0" fontId="4" fillId="0" borderId="0" xfId="13" applyFont="1" applyFill="1" applyAlignment="1">
      <alignment horizontal="right" wrapText="1"/>
    </xf>
    <xf numFmtId="0" fontId="4" fillId="0" borderId="0" xfId="13" applyFont="1" applyFill="1" applyAlignment="1">
      <alignment horizontal="center" vertical="center"/>
    </xf>
    <xf numFmtId="1" fontId="4" fillId="0" borderId="0" xfId="13" applyNumberFormat="1" applyFont="1" applyFill="1" applyAlignment="1">
      <alignment horizontal="right" wrapText="1"/>
    </xf>
    <xf numFmtId="0" fontId="25" fillId="0" borderId="0" xfId="13" applyFont="1" applyFill="1" applyAlignment="1">
      <alignment horizontal="center" vertical="center" wrapText="1"/>
    </xf>
    <xf numFmtId="1" fontId="4" fillId="0" borderId="0" xfId="13" applyNumberFormat="1" applyFont="1" applyFill="1" applyAlignment="1">
      <alignment horizontal="center" vertical="center"/>
    </xf>
    <xf numFmtId="4" fontId="4" fillId="0" borderId="0" xfId="13" applyNumberFormat="1" applyFont="1" applyFill="1" applyAlignment="1">
      <alignment horizontal="center"/>
    </xf>
    <xf numFmtId="3" fontId="4" fillId="0" borderId="0" xfId="13" applyNumberFormat="1" applyFont="1" applyFill="1" applyAlignment="1">
      <alignment horizontal="center"/>
    </xf>
    <xf numFmtId="4" fontId="4" fillId="0" borderId="0" xfId="14" applyNumberFormat="1" applyFont="1" applyFill="1" applyAlignment="1" applyProtection="1">
      <alignment horizontal="center"/>
    </xf>
    <xf numFmtId="4" fontId="24" fillId="0" borderId="0" xfId="14" applyNumberFormat="1" applyFont="1" applyFill="1" applyAlignment="1" applyProtection="1">
      <alignment horizontal="center"/>
    </xf>
    <xf numFmtId="0" fontId="24" fillId="0" borderId="0" xfId="13" applyFont="1" applyFill="1"/>
    <xf numFmtId="4" fontId="24" fillId="0" borderId="0" xfId="13" applyNumberFormat="1" applyFont="1" applyFill="1" applyAlignment="1">
      <alignment horizontal="center" vertical="center"/>
    </xf>
    <xf numFmtId="4" fontId="4" fillId="0" borderId="0" xfId="13" applyNumberFormat="1" applyFont="1" applyFill="1" applyAlignment="1">
      <alignment horizontal="center" vertical="center"/>
    </xf>
    <xf numFmtId="14" fontId="24" fillId="0" borderId="0" xfId="13" applyNumberFormat="1" applyFont="1" applyFill="1" applyAlignment="1">
      <alignment horizontal="right"/>
    </xf>
    <xf numFmtId="0" fontId="24" fillId="0" borderId="0" xfId="13" applyFont="1" applyFill="1" applyAlignment="1">
      <alignment horizontal="right" vertical="center"/>
    </xf>
    <xf numFmtId="0" fontId="4" fillId="0" borderId="0" xfId="13" applyFont="1" applyFill="1" applyAlignment="1">
      <alignment horizontal="center" vertical="center" wrapText="1"/>
    </xf>
    <xf numFmtId="4" fontId="6" fillId="0" borderId="3" xfId="14" applyNumberFormat="1" applyFont="1" applyFill="1" applyBorder="1" applyAlignment="1" applyProtection="1">
      <alignment horizontal="center" vertical="center" textRotation="90" wrapText="1"/>
    </xf>
    <xf numFmtId="4" fontId="5" fillId="0" borderId="3" xfId="14" applyNumberFormat="1" applyFont="1" applyFill="1" applyBorder="1" applyAlignment="1" applyProtection="1">
      <alignment horizontal="center" vertical="center" textRotation="90" wrapText="1"/>
    </xf>
    <xf numFmtId="4" fontId="6" fillId="0" borderId="3" xfId="13" applyNumberFormat="1" applyFont="1" applyFill="1" applyBorder="1" applyAlignment="1">
      <alignment horizontal="center" vertical="center" wrapText="1"/>
    </xf>
    <xf numFmtId="3" fontId="6" fillId="0" borderId="3" xfId="13" applyNumberFormat="1" applyFont="1" applyFill="1" applyBorder="1" applyAlignment="1">
      <alignment horizontal="center" vertical="center" wrapText="1"/>
    </xf>
    <xf numFmtId="4" fontId="6" fillId="0" borderId="3" xfId="14" applyNumberFormat="1" applyFont="1" applyFill="1" applyBorder="1" applyAlignment="1" applyProtection="1">
      <alignment horizontal="center" vertical="center" wrapText="1"/>
    </xf>
    <xf numFmtId="1" fontId="4" fillId="0" borderId="3" xfId="13" applyNumberFormat="1" applyFont="1" applyFill="1" applyBorder="1" applyAlignment="1">
      <alignment horizontal="center" vertical="center"/>
    </xf>
    <xf numFmtId="1" fontId="4" fillId="0" borderId="3" xfId="13" applyNumberFormat="1" applyFont="1" applyFill="1" applyBorder="1" applyAlignment="1">
      <alignment horizontal="center" vertical="center" wrapText="1"/>
    </xf>
    <xf numFmtId="1" fontId="6" fillId="0" borderId="3" xfId="13" applyNumberFormat="1" applyFont="1" applyFill="1" applyBorder="1" applyAlignment="1">
      <alignment horizontal="center" vertical="center"/>
    </xf>
    <xf numFmtId="1" fontId="6" fillId="0" borderId="3" xfId="13" applyNumberFormat="1" applyFont="1" applyFill="1" applyBorder="1" applyAlignment="1">
      <alignment horizontal="center" vertical="center" wrapText="1"/>
    </xf>
    <xf numFmtId="1" fontId="4" fillId="0" borderId="0" xfId="13" applyNumberFormat="1" applyFont="1" applyFill="1" applyAlignment="1">
      <alignment horizontal="center"/>
    </xf>
    <xf numFmtId="1" fontId="21" fillId="0" borderId="1" xfId="0" applyNumberFormat="1" applyFont="1" applyFill="1" applyBorder="1" applyAlignment="1">
      <alignment horizontal="left" vertical="center"/>
    </xf>
    <xf numFmtId="4" fontId="21" fillId="0" borderId="2" xfId="0" applyNumberFormat="1" applyFont="1" applyFill="1" applyBorder="1" applyAlignment="1">
      <alignment horizontal="left" vertical="center"/>
    </xf>
    <xf numFmtId="0" fontId="6" fillId="0" borderId="1" xfId="13" applyFont="1" applyFill="1" applyBorder="1" applyAlignment="1">
      <alignment horizontal="center" vertical="center"/>
    </xf>
    <xf numFmtId="4" fontId="6" fillId="0" borderId="1" xfId="13" applyNumberFormat="1" applyFont="1" applyFill="1" applyBorder="1" applyAlignment="1">
      <alignment horizontal="center" vertical="center"/>
    </xf>
    <xf numFmtId="3" fontId="6" fillId="0" borderId="1" xfId="13" applyNumberFormat="1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left" vertical="center"/>
    </xf>
    <xf numFmtId="4" fontId="1" fillId="0" borderId="2" xfId="0" applyNumberFormat="1" applyFont="1" applyFill="1" applyBorder="1" applyAlignment="1">
      <alignment horizontal="left" vertical="center"/>
    </xf>
    <xf numFmtId="4" fontId="7" fillId="0" borderId="2" xfId="0" applyNumberFormat="1" applyFont="1" applyFill="1" applyBorder="1" applyAlignment="1">
      <alignment horizontal="left" vertical="center" wrapText="1"/>
    </xf>
    <xf numFmtId="0" fontId="4" fillId="0" borderId="1" xfId="13" applyFont="1" applyFill="1" applyBorder="1" applyAlignment="1">
      <alignment horizontal="center" vertical="center"/>
    </xf>
    <xf numFmtId="0" fontId="4" fillId="0" borderId="1" xfId="13" applyFont="1" applyFill="1" applyBorder="1" applyAlignment="1">
      <alignment horizontal="center" vertical="center" wrapText="1"/>
    </xf>
    <xf numFmtId="4" fontId="4" fillId="0" borderId="1" xfId="13" applyNumberFormat="1" applyFont="1" applyFill="1" applyBorder="1" applyAlignment="1">
      <alignment horizontal="center" vertical="center"/>
    </xf>
    <xf numFmtId="3" fontId="4" fillId="0" borderId="1" xfId="13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left" vertical="center"/>
    </xf>
    <xf numFmtId="1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left" vertical="top" wrapText="1"/>
    </xf>
    <xf numFmtId="4" fontId="18" fillId="0" borderId="0" xfId="0" applyNumberFormat="1" applyFont="1" applyFill="1" applyAlignment="1">
      <alignment horizontal="center" vertical="center"/>
    </xf>
    <xf numFmtId="4" fontId="18" fillId="0" borderId="0" xfId="0" applyNumberFormat="1" applyFont="1" applyFill="1" applyAlignment="1">
      <alignment horizontal="center"/>
    </xf>
    <xf numFmtId="1" fontId="18" fillId="0" borderId="0" xfId="0" applyNumberFormat="1" applyFont="1" applyFill="1" applyAlignment="1">
      <alignment horizontal="center"/>
    </xf>
    <xf numFmtId="4" fontId="19" fillId="0" borderId="0" xfId="0" applyNumberFormat="1" applyFont="1" applyFill="1" applyAlignment="1">
      <alignment horizontal="right"/>
    </xf>
    <xf numFmtId="0" fontId="20" fillId="0" borderId="0" xfId="0" applyFont="1" applyFill="1"/>
    <xf numFmtId="1" fontId="18" fillId="0" borderId="0" xfId="0" applyNumberFormat="1" applyFont="1" applyFill="1" applyAlignment="1">
      <alignment horizontal="center" vertical="center" wrapText="1"/>
    </xf>
    <xf numFmtId="4" fontId="18" fillId="0" borderId="0" xfId="0" applyNumberFormat="1" applyFont="1" applyFill="1" applyAlignment="1">
      <alignment horizontal="left" vertical="top" wrapText="1"/>
    </xf>
    <xf numFmtId="4" fontId="18" fillId="0" borderId="0" xfId="0" applyNumberFormat="1" applyFont="1" applyFill="1" applyAlignment="1">
      <alignment horizontal="center" vertical="center" wrapText="1"/>
    </xf>
    <xf numFmtId="4" fontId="18" fillId="0" borderId="0" xfId="0" applyNumberFormat="1" applyFont="1" applyFill="1" applyAlignment="1">
      <alignment horizontal="center" wrapText="1"/>
    </xf>
    <xf numFmtId="1" fontId="18" fillId="0" borderId="0" xfId="0" applyNumberFormat="1" applyFont="1" applyFill="1" applyAlignment="1">
      <alignment horizontal="center" wrapText="1"/>
    </xf>
    <xf numFmtId="4" fontId="19" fillId="0" borderId="0" xfId="0" applyNumberFormat="1" applyFont="1" applyFill="1" applyAlignment="1">
      <alignment horizontal="right" wrapText="1"/>
    </xf>
    <xf numFmtId="0" fontId="18" fillId="0" borderId="0" xfId="0" applyFont="1" applyFill="1" applyAlignment="1">
      <alignment vertical="center"/>
    </xf>
    <xf numFmtId="0" fontId="18" fillId="0" borderId="0" xfId="0" applyFont="1" applyFill="1"/>
    <xf numFmtId="4" fontId="18" fillId="0" borderId="3" xfId="0" applyNumberFormat="1" applyFont="1" applyFill="1" applyBorder="1" applyAlignment="1">
      <alignment horizontal="center" vertical="center" textRotation="90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wrapText="1"/>
    </xf>
    <xf numFmtId="1" fontId="18" fillId="0" borderId="3" xfId="0" applyNumberFormat="1" applyFont="1" applyFill="1" applyBorder="1" applyAlignment="1">
      <alignment horizontal="center" wrapText="1"/>
    </xf>
    <xf numFmtId="4" fontId="18" fillId="0" borderId="4" xfId="0" applyNumberFormat="1" applyFont="1" applyFill="1" applyBorder="1" applyAlignment="1">
      <alignment horizontal="center" wrapText="1"/>
    </xf>
    <xf numFmtId="1" fontId="18" fillId="0" borderId="5" xfId="0" applyNumberFormat="1" applyFont="1" applyFill="1" applyBorder="1" applyAlignment="1">
      <alignment horizontal="center" vertical="center" wrapText="1"/>
    </xf>
    <xf numFmtId="1" fontId="18" fillId="0" borderId="0" xfId="0" applyNumberFormat="1" applyFont="1" applyFill="1"/>
    <xf numFmtId="4" fontId="21" fillId="0" borderId="1" xfId="0" applyNumberFormat="1" applyFont="1" applyFill="1" applyBorder="1" applyAlignment="1">
      <alignment horizontal="left" vertical="center"/>
    </xf>
    <xf numFmtId="4" fontId="21" fillId="0" borderId="1" xfId="0" applyNumberFormat="1" applyFont="1" applyFill="1" applyBorder="1" applyAlignment="1">
      <alignment horizontal="center" vertical="center"/>
    </xf>
    <xf numFmtId="1" fontId="21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/>
    <xf numFmtId="4" fontId="2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left" vertical="center"/>
    </xf>
    <xf numFmtId="0" fontId="4" fillId="0" borderId="0" xfId="0" applyFont="1" applyFill="1"/>
    <xf numFmtId="4" fontId="7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1" fontId="0" fillId="0" borderId="0" xfId="0" applyNumberFormat="1" applyFill="1"/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center" vertical="center"/>
    </xf>
    <xf numFmtId="2" fontId="0" fillId="0" borderId="0" xfId="0" applyNumberFormat="1" applyFill="1"/>
    <xf numFmtId="0" fontId="24" fillId="0" borderId="0" xfId="13" applyFont="1" applyFill="1" applyAlignment="1">
      <alignment horizontal="center" wrapText="1"/>
    </xf>
    <xf numFmtId="0" fontId="24" fillId="0" borderId="0" xfId="13" applyFont="1" applyFill="1" applyAlignment="1">
      <alignment horizontal="right" vertical="center" wrapText="1"/>
    </xf>
    <xf numFmtId="0" fontId="24" fillId="0" borderId="0" xfId="13" applyFont="1" applyFill="1" applyAlignment="1">
      <alignment horizontal="center"/>
    </xf>
    <xf numFmtId="0" fontId="4" fillId="0" borderId="3" xfId="7" applyFont="1" applyFill="1" applyBorder="1" applyAlignment="1">
      <alignment horizontal="center" vertical="center" wrapText="1"/>
    </xf>
    <xf numFmtId="0" fontId="4" fillId="0" borderId="3" xfId="13" applyFont="1" applyFill="1" applyBorder="1" applyAlignment="1">
      <alignment horizontal="center" vertical="center" wrapText="1"/>
    </xf>
    <xf numFmtId="0" fontId="6" fillId="0" borderId="3" xfId="13" applyFont="1" applyFill="1" applyBorder="1" applyAlignment="1">
      <alignment horizontal="center" vertical="center" wrapText="1"/>
    </xf>
    <xf numFmtId="0" fontId="6" fillId="0" borderId="3" xfId="13" applyFont="1" applyFill="1" applyBorder="1" applyAlignment="1">
      <alignment horizontal="center" vertical="center" textRotation="90" wrapText="1"/>
    </xf>
    <xf numFmtId="1" fontId="6" fillId="0" borderId="3" xfId="13" applyNumberFormat="1" applyFont="1" applyFill="1" applyBorder="1" applyAlignment="1">
      <alignment horizontal="center" vertical="center" textRotation="90" wrapText="1"/>
    </xf>
    <xf numFmtId="4" fontId="6" fillId="0" borderId="3" xfId="13" applyNumberFormat="1" applyFont="1" applyFill="1" applyBorder="1" applyAlignment="1">
      <alignment horizontal="center" vertical="center" textRotation="90" wrapText="1"/>
    </xf>
    <xf numFmtId="3" fontId="6" fillId="0" borderId="3" xfId="13" applyNumberFormat="1" applyFont="1" applyFill="1" applyBorder="1" applyAlignment="1">
      <alignment horizontal="center" vertical="center" textRotation="90" wrapText="1"/>
    </xf>
    <xf numFmtId="0" fontId="6" fillId="0" borderId="3" xfId="13" applyFont="1" applyFill="1" applyBorder="1" applyAlignment="1">
      <alignment horizontal="left" vertical="center"/>
    </xf>
    <xf numFmtId="0" fontId="6" fillId="0" borderId="5" xfId="13" applyFont="1" applyFill="1" applyBorder="1" applyAlignment="1">
      <alignment horizontal="left" vertical="center"/>
    </xf>
    <xf numFmtId="4" fontId="6" fillId="0" borderId="3" xfId="14" applyNumberFormat="1" applyFont="1" applyFill="1" applyBorder="1" applyAlignment="1" applyProtection="1">
      <alignment horizontal="center" vertical="center" wrapText="1"/>
    </xf>
    <xf numFmtId="14" fontId="6" fillId="0" borderId="3" xfId="13" applyNumberFormat="1" applyFont="1" applyFill="1" applyBorder="1" applyAlignment="1">
      <alignment horizontal="center" vertical="center" textRotation="90" wrapText="1"/>
    </xf>
    <xf numFmtId="4" fontId="6" fillId="0" borderId="3" xfId="14" applyNumberFormat="1" applyFont="1" applyFill="1" applyBorder="1" applyAlignment="1" applyProtection="1">
      <alignment horizontal="center" vertical="center" textRotation="90" wrapText="1"/>
    </xf>
    <xf numFmtId="4" fontId="21" fillId="0" borderId="1" xfId="0" applyNumberFormat="1" applyFont="1" applyFill="1" applyBorder="1" applyAlignment="1">
      <alignment horizontal="left" vertical="center"/>
    </xf>
    <xf numFmtId="4" fontId="19" fillId="0" borderId="0" xfId="0" applyNumberFormat="1" applyFont="1" applyFill="1" applyAlignment="1">
      <alignment horizontal="center" vertical="center"/>
    </xf>
    <xf numFmtId="1" fontId="18" fillId="0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wrapText="1"/>
    </xf>
    <xf numFmtId="4" fontId="18" fillId="0" borderId="3" xfId="0" applyNumberFormat="1" applyFont="1" applyFill="1" applyBorder="1" applyAlignment="1">
      <alignment horizontal="center" vertical="top" wrapText="1"/>
    </xf>
    <xf numFmtId="0" fontId="19" fillId="0" borderId="0" xfId="13" applyFont="1" applyFill="1" applyAlignment="1">
      <alignment horizontal="center" wrapText="1"/>
    </xf>
  </cellXfs>
  <cellStyles count="18">
    <cellStyle name="TableStyleLight1" xfId="4" xr:uid="{00000000-0005-0000-0000-000000000000}"/>
    <cellStyle name="TableStyleLight1 2" xfId="6" xr:uid="{05EA3B0D-5B13-44BF-8EAE-55BAD4BB880C}"/>
    <cellStyle name="Обычный" xfId="0" builtinId="0"/>
    <cellStyle name="Обычный 2" xfId="3" xr:uid="{00000000-0005-0000-0000-000002000000}"/>
    <cellStyle name="Обычный 2 2" xfId="8" xr:uid="{25C29388-06CD-4221-9789-B9A34D684B9B}"/>
    <cellStyle name="Обычный 2 2 2" xfId="9" xr:uid="{30C5D6BF-BCD1-4616-AA39-C8A5AEEA6434}"/>
    <cellStyle name="Обычный 2 2 2 2" xfId="15" xr:uid="{EF541A50-57D6-4F30-8A98-21C95EFA4173}"/>
    <cellStyle name="Обычный 2 2 3" xfId="16" xr:uid="{3A586AB3-A60B-470C-8F33-456FDB227C82}"/>
    <cellStyle name="Обычный 2 3" xfId="7" xr:uid="{A399DC14-157A-4706-B9A1-D91C694463F6}"/>
    <cellStyle name="Обычный 3" xfId="1" xr:uid="{00000000-0005-0000-0000-000003000000}"/>
    <cellStyle name="Обычный 3 2" xfId="10" xr:uid="{DB3DCEF0-70EE-4F5F-8FE0-FDB25CBBBFE5}"/>
    <cellStyle name="Обычный 4" xfId="2" xr:uid="{00000000-0005-0000-0000-000004000000}"/>
    <cellStyle name="Обычный 5" xfId="5" xr:uid="{F7ECCAB4-C3E6-43D2-8A29-73436291A5DF}"/>
    <cellStyle name="Обычный 6" xfId="13" xr:uid="{4977D0B9-B043-4048-8F0A-6BD55D28A447}"/>
    <cellStyle name="Обычный 7" xfId="12" xr:uid="{77E0447C-75E4-4FE2-B194-3D232FFF74BA}"/>
    <cellStyle name="Финансовый 2" xfId="11" xr:uid="{98975C00-BD7B-4B31-899C-F78C51F443E3}"/>
    <cellStyle name="Финансовый 2 2" xfId="14" xr:uid="{F133EFC4-52D9-421F-B79F-8609AE62D2F5}"/>
    <cellStyle name="Финансовый 2 3" xfId="17" xr:uid="{6848D80D-5A8D-461A-B4DC-28207A2ED494}"/>
  </cellStyles>
  <dxfs count="0"/>
  <tableStyles count="0" defaultTableStyle="TableStyleMedium2" defaultPivotStyle="PivotStyleLight16"/>
  <colors>
    <mruColors>
      <color rgb="FFCC99FF"/>
      <color rgb="FF66FFFF"/>
      <color rgb="FF00CC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EA758-8EA1-4928-A42E-87D184CA70BC}">
  <sheetPr>
    <pageSetUpPr fitToPage="1"/>
  </sheetPr>
  <dimension ref="A1:R309"/>
  <sheetViews>
    <sheetView view="pageBreakPreview" topLeftCell="A4" zoomScaleNormal="100" zoomScaleSheetLayoutView="100" zoomScalePageLayoutView="40" workbookViewId="0">
      <selection activeCell="K12" sqref="K12:K13"/>
    </sheetView>
  </sheetViews>
  <sheetFormatPr defaultColWidth="9.140625" defaultRowHeight="15" x14ac:dyDescent="0.25"/>
  <cols>
    <col min="1" max="1" width="8" style="19" customWidth="1"/>
    <col min="2" max="2" width="48.5703125" style="19" customWidth="1"/>
    <col min="3" max="3" width="8.7109375" style="20" customWidth="1"/>
    <col min="4" max="4" width="8.42578125" style="20" customWidth="1"/>
    <col min="5" max="5" width="15.28515625" style="20" customWidth="1"/>
    <col min="6" max="6" width="6.42578125" style="20" customWidth="1"/>
    <col min="7" max="7" width="9.28515625" style="20" customWidth="1"/>
    <col min="8" max="8" width="13.140625" style="21" customWidth="1"/>
    <col min="9" max="9" width="12.5703125" style="21" customWidth="1"/>
    <col min="10" max="10" width="14.7109375" style="22" customWidth="1"/>
    <col min="11" max="11" width="21.7109375" style="21" customWidth="1"/>
    <col min="12" max="12" width="12.140625" style="21" customWidth="1"/>
    <col min="13" max="13" width="20.85546875" style="21" customWidth="1"/>
    <col min="14" max="14" width="15.7109375" style="21" customWidth="1"/>
    <col min="15" max="15" width="18.5703125" style="21" customWidth="1"/>
    <col min="16" max="16" width="11" style="21" customWidth="1"/>
    <col min="17" max="17" width="12" style="21" customWidth="1"/>
    <col min="18" max="18" width="9.140625" style="20"/>
    <col min="19" max="16384" width="9.140625" style="23"/>
  </cols>
  <sheetData>
    <row r="1" spans="1:18" ht="199.7" customHeight="1" x14ac:dyDescent="0.25">
      <c r="M1" s="101" t="s">
        <v>327</v>
      </c>
      <c r="N1" s="101"/>
      <c r="O1" s="101"/>
      <c r="P1" s="101"/>
      <c r="Q1" s="101"/>
      <c r="R1" s="101"/>
    </row>
    <row r="2" spans="1:18" s="24" customFormat="1" ht="26.25" x14ac:dyDescent="0.4">
      <c r="A2" s="19"/>
      <c r="B2" s="102" t="s">
        <v>328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18" s="24" customFormat="1" ht="26.25" x14ac:dyDescent="0.4">
      <c r="A3" s="19"/>
      <c r="B3" s="102" t="s">
        <v>329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18" s="24" customFormat="1" ht="26.25" x14ac:dyDescent="0.4">
      <c r="A4" s="19"/>
      <c r="B4" s="102" t="s">
        <v>330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</row>
    <row r="5" spans="1:18" s="24" customFormat="1" ht="18.600000000000001" customHeight="1" x14ac:dyDescent="0.4">
      <c r="A5" s="19"/>
      <c r="B5" s="25"/>
      <c r="C5" s="26"/>
      <c r="D5" s="27"/>
      <c r="E5" s="28"/>
      <c r="F5" s="29"/>
      <c r="G5" s="30"/>
      <c r="H5" s="30"/>
      <c r="I5" s="31"/>
      <c r="J5" s="32"/>
      <c r="K5" s="32"/>
      <c r="L5" s="33"/>
      <c r="M5" s="33"/>
      <c r="N5" s="34"/>
      <c r="O5" s="34"/>
      <c r="P5" s="34"/>
      <c r="Q5" s="35"/>
      <c r="R5" s="36"/>
    </row>
    <row r="6" spans="1:18" s="24" customFormat="1" ht="26.25" x14ac:dyDescent="0.4">
      <c r="A6" s="19"/>
      <c r="B6" s="25"/>
      <c r="C6" s="26"/>
      <c r="D6" s="27"/>
      <c r="E6" s="28"/>
      <c r="F6" s="29"/>
      <c r="G6" s="30"/>
      <c r="H6" s="30"/>
      <c r="I6" s="31"/>
      <c r="J6" s="32"/>
      <c r="K6" s="32"/>
      <c r="L6" s="33"/>
      <c r="M6" s="33"/>
      <c r="N6" s="33"/>
      <c r="O6" s="33"/>
      <c r="P6" s="37"/>
      <c r="Q6" s="38"/>
      <c r="R6" s="38"/>
    </row>
    <row r="7" spans="1:18" s="24" customFormat="1" ht="25.9" customHeight="1" x14ac:dyDescent="0.4">
      <c r="A7" s="19"/>
      <c r="B7" s="100" t="s">
        <v>331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</row>
    <row r="8" spans="1:18" s="24" customFormat="1" ht="25.9" customHeight="1" x14ac:dyDescent="0.4">
      <c r="A8" s="19"/>
      <c r="B8" s="121" t="s">
        <v>357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</row>
    <row r="9" spans="1:18" s="24" customFormat="1" ht="22.5" customHeight="1" x14ac:dyDescent="0.4">
      <c r="A9" s="19"/>
      <c r="B9" s="100" t="s">
        <v>332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</row>
    <row r="10" spans="1:18" s="24" customFormat="1" ht="26.25" x14ac:dyDescent="0.25">
      <c r="A10" s="19"/>
      <c r="B10" s="19"/>
      <c r="C10" s="20"/>
      <c r="D10" s="20"/>
      <c r="E10" s="20"/>
      <c r="F10" s="20"/>
      <c r="G10" s="20"/>
      <c r="H10" s="21"/>
      <c r="I10" s="21"/>
      <c r="J10" s="22"/>
      <c r="K10" s="21"/>
      <c r="L10" s="21"/>
      <c r="M10" s="21"/>
      <c r="N10" s="21"/>
      <c r="O10" s="21"/>
      <c r="P10" s="21"/>
      <c r="Q10" s="21"/>
      <c r="R10" s="39" t="s">
        <v>333</v>
      </c>
    </row>
    <row r="11" spans="1:18" s="40" customFormat="1" ht="12.75" customHeight="1" x14ac:dyDescent="0.25">
      <c r="A11" s="103" t="s">
        <v>0</v>
      </c>
      <c r="B11" s="104" t="s">
        <v>3</v>
      </c>
      <c r="C11" s="105" t="s">
        <v>334</v>
      </c>
      <c r="D11" s="105"/>
      <c r="E11" s="106" t="s">
        <v>335</v>
      </c>
      <c r="F11" s="107" t="s">
        <v>1</v>
      </c>
      <c r="G11" s="107" t="s">
        <v>2</v>
      </c>
      <c r="H11" s="108" t="s">
        <v>336</v>
      </c>
      <c r="I11" s="108" t="s">
        <v>337</v>
      </c>
      <c r="J11" s="109" t="s">
        <v>338</v>
      </c>
      <c r="K11" s="112" t="s">
        <v>339</v>
      </c>
      <c r="L11" s="112"/>
      <c r="M11" s="112"/>
      <c r="N11" s="112"/>
      <c r="O11" s="112"/>
      <c r="P11" s="108" t="s">
        <v>340</v>
      </c>
      <c r="Q11" s="108" t="s">
        <v>341</v>
      </c>
      <c r="R11" s="113" t="s">
        <v>342</v>
      </c>
    </row>
    <row r="12" spans="1:18" s="40" customFormat="1" ht="12.75" customHeight="1" x14ac:dyDescent="0.25">
      <c r="A12" s="103"/>
      <c r="B12" s="104"/>
      <c r="C12" s="106" t="s">
        <v>343</v>
      </c>
      <c r="D12" s="107" t="s">
        <v>344</v>
      </c>
      <c r="E12" s="106"/>
      <c r="F12" s="107"/>
      <c r="G12" s="107"/>
      <c r="H12" s="108"/>
      <c r="I12" s="108"/>
      <c r="J12" s="109"/>
      <c r="K12" s="114" t="s">
        <v>345</v>
      </c>
      <c r="L12" s="112" t="s">
        <v>346</v>
      </c>
      <c r="M12" s="112"/>
      <c r="N12" s="112"/>
      <c r="O12" s="112"/>
      <c r="P12" s="108"/>
      <c r="Q12" s="108"/>
      <c r="R12" s="113"/>
    </row>
    <row r="13" spans="1:18" s="40" customFormat="1" ht="135" customHeight="1" x14ac:dyDescent="0.25">
      <c r="A13" s="103"/>
      <c r="B13" s="104"/>
      <c r="C13" s="106"/>
      <c r="D13" s="107"/>
      <c r="E13" s="106"/>
      <c r="F13" s="107"/>
      <c r="G13" s="107"/>
      <c r="H13" s="108"/>
      <c r="I13" s="108"/>
      <c r="J13" s="109"/>
      <c r="K13" s="114"/>
      <c r="L13" s="41" t="s">
        <v>347</v>
      </c>
      <c r="M13" s="42" t="s">
        <v>348</v>
      </c>
      <c r="N13" s="41" t="s">
        <v>349</v>
      </c>
      <c r="O13" s="41" t="s">
        <v>350</v>
      </c>
      <c r="P13" s="108"/>
      <c r="Q13" s="108"/>
      <c r="R13" s="113"/>
    </row>
    <row r="14" spans="1:18" s="40" customFormat="1" ht="12.75" customHeight="1" x14ac:dyDescent="0.25">
      <c r="A14" s="103"/>
      <c r="B14" s="104"/>
      <c r="C14" s="106"/>
      <c r="D14" s="107"/>
      <c r="E14" s="106"/>
      <c r="F14" s="107"/>
      <c r="G14" s="107"/>
      <c r="H14" s="43" t="s">
        <v>351</v>
      </c>
      <c r="I14" s="43" t="s">
        <v>351</v>
      </c>
      <c r="J14" s="44" t="s">
        <v>352</v>
      </c>
      <c r="K14" s="45" t="s">
        <v>306</v>
      </c>
      <c r="L14" s="45" t="s">
        <v>306</v>
      </c>
      <c r="M14" s="45" t="s">
        <v>306</v>
      </c>
      <c r="N14" s="45" t="s">
        <v>306</v>
      </c>
      <c r="O14" s="45" t="s">
        <v>306</v>
      </c>
      <c r="P14" s="43" t="s">
        <v>353</v>
      </c>
      <c r="Q14" s="43" t="s">
        <v>353</v>
      </c>
      <c r="R14" s="113"/>
    </row>
    <row r="15" spans="1:18" s="50" customFormat="1" ht="12.75" x14ac:dyDescent="0.2">
      <c r="A15" s="46">
        <v>1</v>
      </c>
      <c r="B15" s="47">
        <v>2</v>
      </c>
      <c r="C15" s="48">
        <v>3</v>
      </c>
      <c r="D15" s="49">
        <v>4</v>
      </c>
      <c r="E15" s="48">
        <v>5</v>
      </c>
      <c r="F15" s="49">
        <v>6</v>
      </c>
      <c r="G15" s="48">
        <v>7</v>
      </c>
      <c r="H15" s="49">
        <v>8</v>
      </c>
      <c r="I15" s="48">
        <v>9</v>
      </c>
      <c r="J15" s="44">
        <v>10</v>
      </c>
      <c r="K15" s="48">
        <v>11</v>
      </c>
      <c r="L15" s="49">
        <v>12</v>
      </c>
      <c r="M15" s="48">
        <v>13</v>
      </c>
      <c r="N15" s="49">
        <v>14</v>
      </c>
      <c r="O15" s="48">
        <v>15</v>
      </c>
      <c r="P15" s="49">
        <v>16</v>
      </c>
      <c r="Q15" s="48">
        <v>17</v>
      </c>
      <c r="R15" s="49">
        <v>18</v>
      </c>
    </row>
    <row r="16" spans="1:18" ht="24.95" customHeight="1" x14ac:dyDescent="0.25">
      <c r="A16" s="110" t="s">
        <v>315</v>
      </c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</row>
    <row r="17" spans="1:18" ht="24.95" customHeight="1" x14ac:dyDescent="0.25">
      <c r="A17" s="51" t="s">
        <v>316</v>
      </c>
      <c r="B17" s="52"/>
      <c r="C17" s="53" t="s">
        <v>355</v>
      </c>
      <c r="D17" s="53" t="s">
        <v>355</v>
      </c>
      <c r="E17" s="53" t="s">
        <v>355</v>
      </c>
      <c r="F17" s="53" t="s">
        <v>355</v>
      </c>
      <c r="G17" s="53" t="s">
        <v>355</v>
      </c>
      <c r="H17" s="54">
        <f>H18+H25+H31+H49+H52+H55+H79+H84+H89+H94+H113+H119+H276+H280+H283+H286+H306</f>
        <v>979076.12000000011</v>
      </c>
      <c r="I17" s="54">
        <f t="shared" ref="I17:N17" si="0">I18+I25+I31+I49+I52+I55+I79+I84+I89+I94+I113+I119+I276+I280+I283+I286+I306</f>
        <v>804546.02999999991</v>
      </c>
      <c r="J17" s="55">
        <f t="shared" si="0"/>
        <v>46196</v>
      </c>
      <c r="K17" s="54">
        <f t="shared" si="0"/>
        <v>4205171267.3607044</v>
      </c>
      <c r="L17" s="54">
        <f t="shared" si="0"/>
        <v>0</v>
      </c>
      <c r="M17" s="54">
        <f t="shared" si="0"/>
        <v>150000000.00000003</v>
      </c>
      <c r="N17" s="54">
        <f t="shared" si="0"/>
        <v>0</v>
      </c>
      <c r="O17" s="54">
        <f>O18+O25+O31+O49+O52+O55+O79+O84+O89+O94+O113+O119+O276+O280+O283+O286+O306</f>
        <v>4055171267.3607035</v>
      </c>
      <c r="P17" s="54">
        <f>K17/I17</f>
        <v>5226.7628085377601</v>
      </c>
      <c r="Q17" s="54">
        <f>MAX(Q18:Q306)</f>
        <v>178002.9</v>
      </c>
      <c r="R17" s="53" t="s">
        <v>355</v>
      </c>
    </row>
    <row r="18" spans="1:18" ht="24.95" customHeight="1" x14ac:dyDescent="0.25">
      <c r="A18" s="56" t="s">
        <v>317</v>
      </c>
      <c r="B18" s="57"/>
      <c r="C18" s="53" t="s">
        <v>355</v>
      </c>
      <c r="D18" s="53" t="s">
        <v>355</v>
      </c>
      <c r="E18" s="53" t="s">
        <v>355</v>
      </c>
      <c r="F18" s="53" t="s">
        <v>355</v>
      </c>
      <c r="G18" s="53" t="s">
        <v>355</v>
      </c>
      <c r="H18" s="54">
        <f>SUM(H19:H24)</f>
        <v>12219.09</v>
      </c>
      <c r="I18" s="54">
        <f t="shared" ref="I18:O18" si="1">SUM(I19:I24)</f>
        <v>10424.209999999999</v>
      </c>
      <c r="J18" s="55">
        <f t="shared" si="1"/>
        <v>490</v>
      </c>
      <c r="K18" s="54">
        <f t="shared" si="1"/>
        <v>114145444.54969001</v>
      </c>
      <c r="L18" s="54">
        <f t="shared" si="1"/>
        <v>0</v>
      </c>
      <c r="M18" s="54">
        <f t="shared" si="1"/>
        <v>0</v>
      </c>
      <c r="N18" s="54">
        <f t="shared" si="1"/>
        <v>0</v>
      </c>
      <c r="O18" s="54">
        <f t="shared" si="1"/>
        <v>114145444.54969001</v>
      </c>
      <c r="P18" s="54">
        <f t="shared" ref="P18:P81" si="2">K18/I18</f>
        <v>10950.033100799967</v>
      </c>
      <c r="Q18" s="54">
        <f>MAX(Q19:Q24)</f>
        <v>33004.43</v>
      </c>
      <c r="R18" s="53" t="s">
        <v>355</v>
      </c>
    </row>
    <row r="19" spans="1:18" s="24" customFormat="1" ht="24.95" customHeight="1" x14ac:dyDescent="0.25">
      <c r="A19" s="1">
        <v>1</v>
      </c>
      <c r="B19" s="58" t="s">
        <v>190</v>
      </c>
      <c r="C19" s="59">
        <v>1958</v>
      </c>
      <c r="D19" s="59">
        <v>2019</v>
      </c>
      <c r="E19" s="60" t="s">
        <v>4</v>
      </c>
      <c r="F19" s="59">
        <v>2</v>
      </c>
      <c r="G19" s="59">
        <v>1</v>
      </c>
      <c r="H19" s="61">
        <v>544.79999999999995</v>
      </c>
      <c r="I19" s="61">
        <v>387.81</v>
      </c>
      <c r="J19" s="62">
        <v>27</v>
      </c>
      <c r="K19" s="61">
        <f>прил.2!C13</f>
        <v>681206.91966000001</v>
      </c>
      <c r="L19" s="61">
        <v>0</v>
      </c>
      <c r="M19" s="61">
        <v>0</v>
      </c>
      <c r="N19" s="61">
        <v>0</v>
      </c>
      <c r="O19" s="61">
        <f>K19-L19-M19-N19</f>
        <v>681206.91966000001</v>
      </c>
      <c r="P19" s="61">
        <f>K19/I19</f>
        <v>1756.5481025760037</v>
      </c>
      <c r="Q19" s="61">
        <v>4689.72</v>
      </c>
      <c r="R19" s="63" t="s">
        <v>354</v>
      </c>
    </row>
    <row r="20" spans="1:18" s="24" customFormat="1" ht="24.95" customHeight="1" x14ac:dyDescent="0.25">
      <c r="A20" s="1">
        <v>2</v>
      </c>
      <c r="B20" s="17" t="s">
        <v>191</v>
      </c>
      <c r="C20" s="59">
        <v>1961</v>
      </c>
      <c r="D20" s="59"/>
      <c r="E20" s="60" t="s">
        <v>4</v>
      </c>
      <c r="F20" s="59">
        <v>3</v>
      </c>
      <c r="G20" s="59">
        <v>3</v>
      </c>
      <c r="H20" s="61">
        <v>1644.4</v>
      </c>
      <c r="I20" s="61">
        <v>1530.2</v>
      </c>
      <c r="J20" s="62">
        <v>146</v>
      </c>
      <c r="K20" s="61">
        <f>прил.2!C14</f>
        <v>6463979.4900000002</v>
      </c>
      <c r="L20" s="61">
        <v>0</v>
      </c>
      <c r="M20" s="61">
        <v>0</v>
      </c>
      <c r="N20" s="61">
        <v>0</v>
      </c>
      <c r="O20" s="61">
        <f t="shared" ref="O20:O83" si="3">K20-L20-M20-N20</f>
        <v>6463979.4900000002</v>
      </c>
      <c r="P20" s="61">
        <f t="shared" si="2"/>
        <v>4224.2710037903544</v>
      </c>
      <c r="Q20" s="61">
        <v>25447.439999999999</v>
      </c>
      <c r="R20" s="63" t="s">
        <v>354</v>
      </c>
    </row>
    <row r="21" spans="1:18" s="24" customFormat="1" ht="24.95" customHeight="1" x14ac:dyDescent="0.25">
      <c r="A21" s="1">
        <v>3</v>
      </c>
      <c r="B21" s="17" t="s">
        <v>192</v>
      </c>
      <c r="C21" s="59">
        <v>1962</v>
      </c>
      <c r="D21" s="59">
        <v>2008</v>
      </c>
      <c r="E21" s="60" t="s">
        <v>4</v>
      </c>
      <c r="F21" s="59">
        <v>2</v>
      </c>
      <c r="G21" s="59">
        <v>1</v>
      </c>
      <c r="H21" s="61">
        <v>343.4</v>
      </c>
      <c r="I21" s="61">
        <v>313.89999999999998</v>
      </c>
      <c r="J21" s="62">
        <v>18</v>
      </c>
      <c r="K21" s="61">
        <f>прил.2!C15</f>
        <v>832612.61002999998</v>
      </c>
      <c r="L21" s="61">
        <v>0</v>
      </c>
      <c r="M21" s="61">
        <v>0</v>
      </c>
      <c r="N21" s="61">
        <v>0</v>
      </c>
      <c r="O21" s="61">
        <f t="shared" si="3"/>
        <v>832612.61002999998</v>
      </c>
      <c r="P21" s="61">
        <f t="shared" si="2"/>
        <v>2652.4772539980886</v>
      </c>
      <c r="Q21" s="61">
        <v>11168.72</v>
      </c>
      <c r="R21" s="63" t="s">
        <v>354</v>
      </c>
    </row>
    <row r="22" spans="1:18" s="24" customFormat="1" ht="24.95" customHeight="1" x14ac:dyDescent="0.25">
      <c r="A22" s="1">
        <v>4</v>
      </c>
      <c r="B22" s="17" t="s">
        <v>193</v>
      </c>
      <c r="C22" s="59">
        <v>1972</v>
      </c>
      <c r="D22" s="59"/>
      <c r="E22" s="60" t="s">
        <v>4</v>
      </c>
      <c r="F22" s="59">
        <v>5</v>
      </c>
      <c r="G22" s="59">
        <v>4</v>
      </c>
      <c r="H22" s="61">
        <v>4085.29</v>
      </c>
      <c r="I22" s="61">
        <v>3680.65</v>
      </c>
      <c r="J22" s="62">
        <v>108</v>
      </c>
      <c r="K22" s="61">
        <f>прил.2!C16</f>
        <v>82980609.390000001</v>
      </c>
      <c r="L22" s="61">
        <v>0</v>
      </c>
      <c r="M22" s="61">
        <v>0</v>
      </c>
      <c r="N22" s="61">
        <v>0</v>
      </c>
      <c r="O22" s="61">
        <f t="shared" si="3"/>
        <v>82980609.390000001</v>
      </c>
      <c r="P22" s="61">
        <f t="shared" si="2"/>
        <v>22545.096488391995</v>
      </c>
      <c r="Q22" s="61">
        <v>33004.43</v>
      </c>
      <c r="R22" s="63" t="s">
        <v>354</v>
      </c>
    </row>
    <row r="23" spans="1:18" s="24" customFormat="1" ht="24.95" customHeight="1" x14ac:dyDescent="0.25">
      <c r="A23" s="1">
        <v>5</v>
      </c>
      <c r="B23" s="17" t="s">
        <v>194</v>
      </c>
      <c r="C23" s="59">
        <v>1975</v>
      </c>
      <c r="D23" s="59"/>
      <c r="E23" s="60" t="s">
        <v>4</v>
      </c>
      <c r="F23" s="59">
        <v>5</v>
      </c>
      <c r="G23" s="59">
        <v>4</v>
      </c>
      <c r="H23" s="61">
        <v>3662.7</v>
      </c>
      <c r="I23" s="61">
        <v>3307.64</v>
      </c>
      <c r="J23" s="62">
        <v>119</v>
      </c>
      <c r="K23" s="61">
        <f>прил.2!C17</f>
        <v>15952697.5</v>
      </c>
      <c r="L23" s="61">
        <v>0</v>
      </c>
      <c r="M23" s="61">
        <v>0</v>
      </c>
      <c r="N23" s="61">
        <v>0</v>
      </c>
      <c r="O23" s="61">
        <f t="shared" si="3"/>
        <v>15952697.5</v>
      </c>
      <c r="P23" s="61">
        <f t="shared" si="2"/>
        <v>4822.9848169691986</v>
      </c>
      <c r="Q23" s="61">
        <v>7317.45</v>
      </c>
      <c r="R23" s="63" t="s">
        <v>354</v>
      </c>
    </row>
    <row r="24" spans="1:18" s="24" customFormat="1" ht="24.95" customHeight="1" x14ac:dyDescent="0.25">
      <c r="A24" s="1">
        <v>6</v>
      </c>
      <c r="B24" s="17" t="s">
        <v>195</v>
      </c>
      <c r="C24" s="59">
        <v>1989</v>
      </c>
      <c r="D24" s="59"/>
      <c r="E24" s="60" t="s">
        <v>4</v>
      </c>
      <c r="F24" s="59">
        <v>3</v>
      </c>
      <c r="G24" s="59">
        <v>2</v>
      </c>
      <c r="H24" s="61">
        <v>1938.5</v>
      </c>
      <c r="I24" s="61">
        <v>1204.01</v>
      </c>
      <c r="J24" s="62">
        <v>72</v>
      </c>
      <c r="K24" s="61">
        <f>прил.2!C18</f>
        <v>7234338.6399999997</v>
      </c>
      <c r="L24" s="61">
        <v>0</v>
      </c>
      <c r="M24" s="61">
        <v>0</v>
      </c>
      <c r="N24" s="61">
        <v>0</v>
      </c>
      <c r="O24" s="61">
        <f t="shared" si="3"/>
        <v>7234338.6399999997</v>
      </c>
      <c r="P24" s="61">
        <f t="shared" si="2"/>
        <v>6008.5370055065987</v>
      </c>
      <c r="Q24" s="61">
        <v>10082.83</v>
      </c>
      <c r="R24" s="63" t="s">
        <v>354</v>
      </c>
    </row>
    <row r="25" spans="1:18" s="24" customFormat="1" ht="24.95" customHeight="1" x14ac:dyDescent="0.25">
      <c r="A25" s="64" t="s">
        <v>318</v>
      </c>
      <c r="B25" s="18"/>
      <c r="C25" s="53" t="s">
        <v>355</v>
      </c>
      <c r="D25" s="53" t="s">
        <v>355</v>
      </c>
      <c r="E25" s="53" t="s">
        <v>355</v>
      </c>
      <c r="F25" s="53" t="s">
        <v>355</v>
      </c>
      <c r="G25" s="53" t="s">
        <v>355</v>
      </c>
      <c r="H25" s="54">
        <f>SUM(H26:H30)</f>
        <v>12462.500000000002</v>
      </c>
      <c r="I25" s="54">
        <f t="shared" ref="I25:O25" si="4">SUM(I26:I30)</f>
        <v>9427.2999999999993</v>
      </c>
      <c r="J25" s="55">
        <f t="shared" si="4"/>
        <v>506</v>
      </c>
      <c r="K25" s="54">
        <f t="shared" si="4"/>
        <v>32247735.469659999</v>
      </c>
      <c r="L25" s="54">
        <f t="shared" si="4"/>
        <v>0</v>
      </c>
      <c r="M25" s="54">
        <f t="shared" si="4"/>
        <v>0</v>
      </c>
      <c r="N25" s="54">
        <f t="shared" si="4"/>
        <v>0</v>
      </c>
      <c r="O25" s="54">
        <f t="shared" si="4"/>
        <v>32247735.469659999</v>
      </c>
      <c r="P25" s="54">
        <f t="shared" si="2"/>
        <v>3420.6756409215791</v>
      </c>
      <c r="Q25" s="54">
        <f>MAX(Q26:Q30)</f>
        <v>30524.720000000001</v>
      </c>
      <c r="R25" s="53" t="s">
        <v>355</v>
      </c>
    </row>
    <row r="26" spans="1:18" s="24" customFormat="1" ht="24.95" customHeight="1" x14ac:dyDescent="0.25">
      <c r="A26" s="1">
        <v>7</v>
      </c>
      <c r="B26" s="17" t="s">
        <v>196</v>
      </c>
      <c r="C26" s="59">
        <v>1961</v>
      </c>
      <c r="D26" s="59">
        <v>2019</v>
      </c>
      <c r="E26" s="60" t="s">
        <v>4</v>
      </c>
      <c r="F26" s="59">
        <v>2</v>
      </c>
      <c r="G26" s="59">
        <v>1</v>
      </c>
      <c r="H26" s="61">
        <v>299.2</v>
      </c>
      <c r="I26" s="61">
        <v>272</v>
      </c>
      <c r="J26" s="62">
        <v>20</v>
      </c>
      <c r="K26" s="61">
        <f>прил.2!C20</f>
        <v>1535692.6689299999</v>
      </c>
      <c r="L26" s="61">
        <v>0</v>
      </c>
      <c r="M26" s="61">
        <v>0</v>
      </c>
      <c r="N26" s="61">
        <v>0</v>
      </c>
      <c r="O26" s="61">
        <f t="shared" si="3"/>
        <v>1535692.6689299999</v>
      </c>
      <c r="P26" s="61">
        <f t="shared" si="2"/>
        <v>5645.9289298897056</v>
      </c>
      <c r="Q26" s="61">
        <v>30524.720000000001</v>
      </c>
      <c r="R26" s="63" t="s">
        <v>354</v>
      </c>
    </row>
    <row r="27" spans="1:18" s="24" customFormat="1" ht="24.95" customHeight="1" x14ac:dyDescent="0.25">
      <c r="A27" s="1">
        <v>8</v>
      </c>
      <c r="B27" s="17" t="s">
        <v>197</v>
      </c>
      <c r="C27" s="59">
        <v>1964</v>
      </c>
      <c r="D27" s="59">
        <v>2004</v>
      </c>
      <c r="E27" s="60" t="s">
        <v>4</v>
      </c>
      <c r="F27" s="59">
        <v>4</v>
      </c>
      <c r="G27" s="59">
        <v>4</v>
      </c>
      <c r="H27" s="61">
        <v>3069.6</v>
      </c>
      <c r="I27" s="61">
        <v>2352.3000000000002</v>
      </c>
      <c r="J27" s="62">
        <v>139</v>
      </c>
      <c r="K27" s="61">
        <f>прил.2!C21</f>
        <v>10032759.780000001</v>
      </c>
      <c r="L27" s="61">
        <v>0</v>
      </c>
      <c r="M27" s="61">
        <v>0</v>
      </c>
      <c r="N27" s="61">
        <v>0</v>
      </c>
      <c r="O27" s="61">
        <f t="shared" si="3"/>
        <v>10032759.780000001</v>
      </c>
      <c r="P27" s="61">
        <f t="shared" si="2"/>
        <v>4265.0851422012502</v>
      </c>
      <c r="Q27" s="61">
        <v>8252.02</v>
      </c>
      <c r="R27" s="63" t="s">
        <v>354</v>
      </c>
    </row>
    <row r="28" spans="1:18" s="24" customFormat="1" ht="24.95" customHeight="1" x14ac:dyDescent="0.25">
      <c r="A28" s="1">
        <v>9</v>
      </c>
      <c r="B28" s="17" t="s">
        <v>198</v>
      </c>
      <c r="C28" s="59">
        <v>1966</v>
      </c>
      <c r="D28" s="59"/>
      <c r="E28" s="60" t="s">
        <v>4</v>
      </c>
      <c r="F28" s="59">
        <v>4</v>
      </c>
      <c r="G28" s="59">
        <v>4</v>
      </c>
      <c r="H28" s="61">
        <v>2696.8</v>
      </c>
      <c r="I28" s="61">
        <v>1964.6</v>
      </c>
      <c r="J28" s="62">
        <v>74</v>
      </c>
      <c r="K28" s="61">
        <f>прил.2!C22</f>
        <v>3331791.3507300001</v>
      </c>
      <c r="L28" s="61">
        <v>0</v>
      </c>
      <c r="M28" s="61">
        <v>0</v>
      </c>
      <c r="N28" s="61">
        <v>0</v>
      </c>
      <c r="O28" s="61">
        <f t="shared" si="3"/>
        <v>3331791.3507300001</v>
      </c>
      <c r="P28" s="61">
        <f t="shared" si="2"/>
        <v>1695.9133415097222</v>
      </c>
      <c r="Q28" s="61">
        <v>2867.02</v>
      </c>
      <c r="R28" s="63" t="s">
        <v>354</v>
      </c>
    </row>
    <row r="29" spans="1:18" s="24" customFormat="1" ht="24.95" customHeight="1" x14ac:dyDescent="0.25">
      <c r="A29" s="1">
        <v>10</v>
      </c>
      <c r="B29" s="17" t="s">
        <v>199</v>
      </c>
      <c r="C29" s="59">
        <v>1967</v>
      </c>
      <c r="D29" s="59">
        <v>2005</v>
      </c>
      <c r="E29" s="60" t="s">
        <v>4</v>
      </c>
      <c r="F29" s="59">
        <v>5</v>
      </c>
      <c r="G29" s="59">
        <v>4</v>
      </c>
      <c r="H29" s="61">
        <v>3713.3</v>
      </c>
      <c r="I29" s="61">
        <v>2856</v>
      </c>
      <c r="J29" s="62">
        <v>160</v>
      </c>
      <c r="K29" s="61">
        <f>прил.2!C23</f>
        <v>8576344.2400000002</v>
      </c>
      <c r="L29" s="61">
        <v>0</v>
      </c>
      <c r="M29" s="61">
        <v>0</v>
      </c>
      <c r="N29" s="61">
        <v>0</v>
      </c>
      <c r="O29" s="61">
        <f t="shared" si="3"/>
        <v>8576344.2400000002</v>
      </c>
      <c r="P29" s="61">
        <f t="shared" si="2"/>
        <v>3002.9216526610644</v>
      </c>
      <c r="Q29" s="61">
        <v>8252.02</v>
      </c>
      <c r="R29" s="63" t="s">
        <v>354</v>
      </c>
    </row>
    <row r="30" spans="1:18" s="24" customFormat="1" ht="24.95" customHeight="1" x14ac:dyDescent="0.25">
      <c r="A30" s="1">
        <v>11</v>
      </c>
      <c r="B30" s="17" t="s">
        <v>200</v>
      </c>
      <c r="C30" s="59">
        <v>1967</v>
      </c>
      <c r="D30" s="59"/>
      <c r="E30" s="60" t="s">
        <v>4</v>
      </c>
      <c r="F30" s="59">
        <v>4</v>
      </c>
      <c r="G30" s="59">
        <v>3</v>
      </c>
      <c r="H30" s="61">
        <v>2683.6</v>
      </c>
      <c r="I30" s="61">
        <v>1982.4</v>
      </c>
      <c r="J30" s="62">
        <v>113</v>
      </c>
      <c r="K30" s="61">
        <f>прил.2!C24</f>
        <v>8771147.4300000016</v>
      </c>
      <c r="L30" s="61">
        <v>0</v>
      </c>
      <c r="M30" s="61">
        <v>0</v>
      </c>
      <c r="N30" s="61">
        <v>0</v>
      </c>
      <c r="O30" s="61">
        <f t="shared" si="3"/>
        <v>8771147.4300000016</v>
      </c>
      <c r="P30" s="61">
        <f t="shared" si="2"/>
        <v>4424.5093976997587</v>
      </c>
      <c r="Q30" s="61">
        <v>8252.02</v>
      </c>
      <c r="R30" s="63" t="s">
        <v>354</v>
      </c>
    </row>
    <row r="31" spans="1:18" s="24" customFormat="1" ht="24.95" customHeight="1" x14ac:dyDescent="0.25">
      <c r="A31" s="64" t="s">
        <v>319</v>
      </c>
      <c r="B31" s="18"/>
      <c r="C31" s="53" t="s">
        <v>355</v>
      </c>
      <c r="D31" s="53" t="s">
        <v>355</v>
      </c>
      <c r="E31" s="53" t="s">
        <v>355</v>
      </c>
      <c r="F31" s="53" t="s">
        <v>355</v>
      </c>
      <c r="G31" s="53" t="s">
        <v>355</v>
      </c>
      <c r="H31" s="54">
        <f>SUM(H32:H48)</f>
        <v>9594.1200000000008</v>
      </c>
      <c r="I31" s="54">
        <f t="shared" ref="I31:O31" si="5">SUM(I32:I48)</f>
        <v>8418.24</v>
      </c>
      <c r="J31" s="55">
        <f t="shared" si="5"/>
        <v>448</v>
      </c>
      <c r="K31" s="54">
        <f t="shared" si="5"/>
        <v>60559774.628905587</v>
      </c>
      <c r="L31" s="54">
        <f t="shared" si="5"/>
        <v>0</v>
      </c>
      <c r="M31" s="54">
        <f t="shared" si="5"/>
        <v>0</v>
      </c>
      <c r="N31" s="54">
        <f t="shared" si="5"/>
        <v>0</v>
      </c>
      <c r="O31" s="54">
        <f t="shared" si="5"/>
        <v>60559774.628905587</v>
      </c>
      <c r="P31" s="54">
        <f t="shared" si="2"/>
        <v>7193.8759917637881</v>
      </c>
      <c r="Q31" s="54">
        <f>MAX(Q32:Q48)</f>
        <v>70782.44</v>
      </c>
      <c r="R31" s="53" t="s">
        <v>355</v>
      </c>
    </row>
    <row r="32" spans="1:18" s="24" customFormat="1" ht="24.95" customHeight="1" x14ac:dyDescent="0.25">
      <c r="A32" s="1">
        <v>12</v>
      </c>
      <c r="B32" s="17" t="s">
        <v>201</v>
      </c>
      <c r="C32" s="59">
        <v>1936</v>
      </c>
      <c r="D32" s="59">
        <v>2016</v>
      </c>
      <c r="E32" s="60" t="s">
        <v>4</v>
      </c>
      <c r="F32" s="59">
        <v>1</v>
      </c>
      <c r="G32" s="59">
        <v>1</v>
      </c>
      <c r="H32" s="61">
        <v>260.60000000000002</v>
      </c>
      <c r="I32" s="61">
        <v>200.9</v>
      </c>
      <c r="J32" s="62">
        <v>16</v>
      </c>
      <c r="K32" s="61">
        <f>прил.2!C26</f>
        <v>150000</v>
      </c>
      <c r="L32" s="61">
        <v>0</v>
      </c>
      <c r="M32" s="61">
        <v>0</v>
      </c>
      <c r="N32" s="61">
        <v>0</v>
      </c>
      <c r="O32" s="61">
        <f t="shared" si="3"/>
        <v>150000</v>
      </c>
      <c r="P32" s="61">
        <f t="shared" si="2"/>
        <v>746.64011946241908</v>
      </c>
      <c r="Q32" s="61">
        <v>1188</v>
      </c>
      <c r="R32" s="63" t="s">
        <v>354</v>
      </c>
    </row>
    <row r="33" spans="1:18" s="24" customFormat="1" ht="24.95" customHeight="1" x14ac:dyDescent="0.25">
      <c r="A33" s="1">
        <v>13</v>
      </c>
      <c r="B33" s="17" t="s">
        <v>202</v>
      </c>
      <c r="C33" s="59">
        <v>1936</v>
      </c>
      <c r="D33" s="59">
        <v>2016</v>
      </c>
      <c r="E33" s="60" t="s">
        <v>4</v>
      </c>
      <c r="F33" s="59">
        <v>1</v>
      </c>
      <c r="G33" s="59">
        <v>1</v>
      </c>
      <c r="H33" s="61">
        <v>258.5</v>
      </c>
      <c r="I33" s="61">
        <v>204</v>
      </c>
      <c r="J33" s="62">
        <v>16</v>
      </c>
      <c r="K33" s="61">
        <f>прил.2!C27</f>
        <v>150000</v>
      </c>
      <c r="L33" s="61">
        <v>0</v>
      </c>
      <c r="M33" s="61">
        <v>0</v>
      </c>
      <c r="N33" s="61">
        <v>0</v>
      </c>
      <c r="O33" s="61">
        <f t="shared" si="3"/>
        <v>150000</v>
      </c>
      <c r="P33" s="61">
        <f t="shared" si="2"/>
        <v>735.29411764705878</v>
      </c>
      <c r="Q33" s="61">
        <v>1188</v>
      </c>
      <c r="R33" s="63" t="s">
        <v>354</v>
      </c>
    </row>
    <row r="34" spans="1:18" s="24" customFormat="1" ht="24.95" customHeight="1" x14ac:dyDescent="0.25">
      <c r="A34" s="1">
        <v>14</v>
      </c>
      <c r="B34" s="17" t="s">
        <v>203</v>
      </c>
      <c r="C34" s="59">
        <v>1967</v>
      </c>
      <c r="D34" s="59">
        <v>2017</v>
      </c>
      <c r="E34" s="60" t="s">
        <v>4</v>
      </c>
      <c r="F34" s="59">
        <v>2</v>
      </c>
      <c r="G34" s="59">
        <v>2</v>
      </c>
      <c r="H34" s="61">
        <v>673.31</v>
      </c>
      <c r="I34" s="61">
        <v>612.1</v>
      </c>
      <c r="J34" s="62">
        <v>21</v>
      </c>
      <c r="K34" s="61">
        <f>прил.2!C28</f>
        <v>770411.99514248746</v>
      </c>
      <c r="L34" s="61">
        <v>0</v>
      </c>
      <c r="M34" s="61">
        <v>0</v>
      </c>
      <c r="N34" s="61">
        <v>0</v>
      </c>
      <c r="O34" s="61">
        <f t="shared" si="3"/>
        <v>770411.99514248746</v>
      </c>
      <c r="P34" s="61">
        <f t="shared" si="2"/>
        <v>1258.637469600535</v>
      </c>
      <c r="Q34" s="61">
        <v>6110.72</v>
      </c>
      <c r="R34" s="63" t="s">
        <v>354</v>
      </c>
    </row>
    <row r="35" spans="1:18" s="24" customFormat="1" ht="24.95" customHeight="1" x14ac:dyDescent="0.25">
      <c r="A35" s="1">
        <v>15</v>
      </c>
      <c r="B35" s="17" t="s">
        <v>204</v>
      </c>
      <c r="C35" s="59">
        <v>1969</v>
      </c>
      <c r="D35" s="59">
        <v>2015</v>
      </c>
      <c r="E35" s="60" t="s">
        <v>4</v>
      </c>
      <c r="F35" s="59">
        <v>2</v>
      </c>
      <c r="G35" s="59">
        <v>2</v>
      </c>
      <c r="H35" s="61">
        <v>425.59</v>
      </c>
      <c r="I35" s="61">
        <v>389</v>
      </c>
      <c r="J35" s="62">
        <v>18</v>
      </c>
      <c r="K35" s="61">
        <f>прил.2!C29</f>
        <v>455362.52298256563</v>
      </c>
      <c r="L35" s="61">
        <v>0</v>
      </c>
      <c r="M35" s="61">
        <v>0</v>
      </c>
      <c r="N35" s="61">
        <v>0</v>
      </c>
      <c r="O35" s="61">
        <f t="shared" si="3"/>
        <v>455362.52298256563</v>
      </c>
      <c r="P35" s="61">
        <f t="shared" si="2"/>
        <v>1170.597745456467</v>
      </c>
      <c r="Q35" s="61">
        <v>4922.72</v>
      </c>
      <c r="R35" s="63" t="s">
        <v>354</v>
      </c>
    </row>
    <row r="36" spans="1:18" s="24" customFormat="1" ht="24.95" customHeight="1" x14ac:dyDescent="0.25">
      <c r="A36" s="1">
        <v>16</v>
      </c>
      <c r="B36" s="17" t="s">
        <v>205</v>
      </c>
      <c r="C36" s="59">
        <v>1978</v>
      </c>
      <c r="D36" s="59">
        <v>2015</v>
      </c>
      <c r="E36" s="60" t="s">
        <v>4</v>
      </c>
      <c r="F36" s="59">
        <v>2</v>
      </c>
      <c r="G36" s="59">
        <v>3</v>
      </c>
      <c r="H36" s="61">
        <v>921</v>
      </c>
      <c r="I36" s="61">
        <v>814.27</v>
      </c>
      <c r="J36" s="62">
        <v>35</v>
      </c>
      <c r="K36" s="61">
        <f>прил.2!C30</f>
        <v>985429.370746359</v>
      </c>
      <c r="L36" s="61">
        <v>0</v>
      </c>
      <c r="M36" s="61">
        <v>0</v>
      </c>
      <c r="N36" s="61">
        <v>0</v>
      </c>
      <c r="O36" s="61">
        <f t="shared" si="3"/>
        <v>985429.370746359</v>
      </c>
      <c r="P36" s="61">
        <f t="shared" si="2"/>
        <v>1210.1997749473257</v>
      </c>
      <c r="Q36" s="61">
        <v>4922.72</v>
      </c>
      <c r="R36" s="63" t="s">
        <v>354</v>
      </c>
    </row>
    <row r="37" spans="1:18" s="24" customFormat="1" ht="24.95" customHeight="1" x14ac:dyDescent="0.25">
      <c r="A37" s="1">
        <v>17</v>
      </c>
      <c r="B37" s="17" t="s">
        <v>206</v>
      </c>
      <c r="C37" s="59">
        <v>1980</v>
      </c>
      <c r="D37" s="59">
        <v>2019</v>
      </c>
      <c r="E37" s="60" t="s">
        <v>4</v>
      </c>
      <c r="F37" s="59">
        <v>2</v>
      </c>
      <c r="G37" s="59">
        <v>1</v>
      </c>
      <c r="H37" s="61">
        <v>438.24</v>
      </c>
      <c r="I37" s="61">
        <v>398.4</v>
      </c>
      <c r="J37" s="62">
        <v>27</v>
      </c>
      <c r="K37" s="61">
        <f>прил.2!C31</f>
        <v>100000</v>
      </c>
      <c r="L37" s="61">
        <v>0</v>
      </c>
      <c r="M37" s="61">
        <v>0</v>
      </c>
      <c r="N37" s="61">
        <v>0</v>
      </c>
      <c r="O37" s="61">
        <f t="shared" si="3"/>
        <v>100000</v>
      </c>
      <c r="P37" s="61">
        <f t="shared" si="2"/>
        <v>251.00401606425703</v>
      </c>
      <c r="Q37" s="61">
        <v>1188</v>
      </c>
      <c r="R37" s="63" t="s">
        <v>354</v>
      </c>
    </row>
    <row r="38" spans="1:18" s="24" customFormat="1" ht="24.95" customHeight="1" x14ac:dyDescent="0.25">
      <c r="A38" s="1">
        <v>18</v>
      </c>
      <c r="B38" s="17" t="s">
        <v>207</v>
      </c>
      <c r="C38" s="59">
        <v>1980</v>
      </c>
      <c r="D38" s="59">
        <v>2019</v>
      </c>
      <c r="E38" s="60" t="s">
        <v>4</v>
      </c>
      <c r="F38" s="59">
        <v>2</v>
      </c>
      <c r="G38" s="59">
        <v>1</v>
      </c>
      <c r="H38" s="61">
        <v>392.2</v>
      </c>
      <c r="I38" s="61">
        <v>356.6</v>
      </c>
      <c r="J38" s="62">
        <v>13</v>
      </c>
      <c r="K38" s="61">
        <f>прил.2!C32</f>
        <v>419636.69609850377</v>
      </c>
      <c r="L38" s="61">
        <v>0</v>
      </c>
      <c r="M38" s="61">
        <v>0</v>
      </c>
      <c r="N38" s="61">
        <v>0</v>
      </c>
      <c r="O38" s="61">
        <f t="shared" si="3"/>
        <v>419636.69609850377</v>
      </c>
      <c r="P38" s="61">
        <f t="shared" si="2"/>
        <v>1176.7714416671445</v>
      </c>
      <c r="Q38" s="61">
        <v>4477.99</v>
      </c>
      <c r="R38" s="63" t="s">
        <v>354</v>
      </c>
    </row>
    <row r="39" spans="1:18" s="24" customFormat="1" ht="24.95" customHeight="1" x14ac:dyDescent="0.25">
      <c r="A39" s="1">
        <v>19</v>
      </c>
      <c r="B39" s="17" t="s">
        <v>208</v>
      </c>
      <c r="C39" s="59">
        <v>1966</v>
      </c>
      <c r="D39" s="59">
        <v>2012</v>
      </c>
      <c r="E39" s="60" t="s">
        <v>4</v>
      </c>
      <c r="F39" s="59">
        <v>2</v>
      </c>
      <c r="G39" s="59">
        <v>1</v>
      </c>
      <c r="H39" s="61">
        <v>787.6</v>
      </c>
      <c r="I39" s="61">
        <v>518.87</v>
      </c>
      <c r="J39" s="62">
        <v>22</v>
      </c>
      <c r="K39" s="61">
        <f>прил.2!C33</f>
        <v>25529971.699999999</v>
      </c>
      <c r="L39" s="61">
        <v>0</v>
      </c>
      <c r="M39" s="61">
        <v>0</v>
      </c>
      <c r="N39" s="61">
        <v>0</v>
      </c>
      <c r="O39" s="61">
        <f t="shared" si="3"/>
        <v>25529971.699999999</v>
      </c>
      <c r="P39" s="61">
        <f t="shared" si="2"/>
        <v>49203.021373369047</v>
      </c>
      <c r="Q39" s="61">
        <v>70782.44</v>
      </c>
      <c r="R39" s="63" t="s">
        <v>354</v>
      </c>
    </row>
    <row r="40" spans="1:18" s="24" customFormat="1" ht="24.95" customHeight="1" x14ac:dyDescent="0.25">
      <c r="A40" s="1">
        <v>20</v>
      </c>
      <c r="B40" s="17" t="s">
        <v>209</v>
      </c>
      <c r="C40" s="59">
        <v>1972</v>
      </c>
      <c r="D40" s="59"/>
      <c r="E40" s="60" t="s">
        <v>4</v>
      </c>
      <c r="F40" s="59">
        <v>2</v>
      </c>
      <c r="G40" s="59">
        <v>2</v>
      </c>
      <c r="H40" s="61">
        <v>992.09</v>
      </c>
      <c r="I40" s="61">
        <v>901.9</v>
      </c>
      <c r="J40" s="62">
        <v>47</v>
      </c>
      <c r="K40" s="61">
        <f>прил.2!C34</f>
        <v>18433405.440000001</v>
      </c>
      <c r="L40" s="61">
        <v>0</v>
      </c>
      <c r="M40" s="61">
        <v>0</v>
      </c>
      <c r="N40" s="61">
        <v>0</v>
      </c>
      <c r="O40" s="61">
        <f t="shared" si="3"/>
        <v>18433405.440000001</v>
      </c>
      <c r="P40" s="61">
        <f t="shared" si="2"/>
        <v>20438.413837454264</v>
      </c>
      <c r="Q40" s="61">
        <v>30492.44</v>
      </c>
      <c r="R40" s="63" t="s">
        <v>354</v>
      </c>
    </row>
    <row r="41" spans="1:18" s="24" customFormat="1" ht="24.95" customHeight="1" x14ac:dyDescent="0.25">
      <c r="A41" s="1">
        <v>21</v>
      </c>
      <c r="B41" s="17" t="s">
        <v>210</v>
      </c>
      <c r="C41" s="59">
        <v>1974</v>
      </c>
      <c r="D41" s="59"/>
      <c r="E41" s="60" t="s">
        <v>4</v>
      </c>
      <c r="F41" s="59">
        <v>2</v>
      </c>
      <c r="G41" s="59">
        <v>2</v>
      </c>
      <c r="H41" s="61">
        <v>776.3</v>
      </c>
      <c r="I41" s="61">
        <v>701.5</v>
      </c>
      <c r="J41" s="62">
        <v>39</v>
      </c>
      <c r="K41" s="61">
        <f>прил.2!C35</f>
        <v>880606.75206340768</v>
      </c>
      <c r="L41" s="61">
        <v>0</v>
      </c>
      <c r="M41" s="61">
        <v>0</v>
      </c>
      <c r="N41" s="61">
        <v>0</v>
      </c>
      <c r="O41" s="61">
        <f t="shared" si="3"/>
        <v>880606.75206340768</v>
      </c>
      <c r="P41" s="61">
        <f t="shared" si="2"/>
        <v>1255.3196750725697</v>
      </c>
      <c r="Q41" s="61">
        <v>6110.72</v>
      </c>
      <c r="R41" s="63" t="s">
        <v>354</v>
      </c>
    </row>
    <row r="42" spans="1:18" s="24" customFormat="1" ht="24.95" customHeight="1" x14ac:dyDescent="0.25">
      <c r="A42" s="1">
        <v>22</v>
      </c>
      <c r="B42" s="17" t="s">
        <v>211</v>
      </c>
      <c r="C42" s="59">
        <v>1984</v>
      </c>
      <c r="D42" s="59"/>
      <c r="E42" s="60" t="s">
        <v>4</v>
      </c>
      <c r="F42" s="59">
        <v>2</v>
      </c>
      <c r="G42" s="59">
        <v>2</v>
      </c>
      <c r="H42" s="61">
        <v>647.46</v>
      </c>
      <c r="I42" s="61">
        <v>588.6</v>
      </c>
      <c r="J42" s="62">
        <v>22</v>
      </c>
      <c r="K42" s="61">
        <f>прил.2!C36</f>
        <v>3373193.7751418198</v>
      </c>
      <c r="L42" s="61">
        <v>0</v>
      </c>
      <c r="M42" s="61">
        <v>0</v>
      </c>
      <c r="N42" s="61">
        <v>0</v>
      </c>
      <c r="O42" s="61">
        <f t="shared" si="3"/>
        <v>3373193.7751418198</v>
      </c>
      <c r="P42" s="61">
        <f t="shared" si="2"/>
        <v>5730.876274450934</v>
      </c>
      <c r="Q42" s="61">
        <v>10485.99</v>
      </c>
      <c r="R42" s="63" t="s">
        <v>354</v>
      </c>
    </row>
    <row r="43" spans="1:18" s="24" customFormat="1" ht="24.95" customHeight="1" x14ac:dyDescent="0.25">
      <c r="A43" s="1">
        <v>23</v>
      </c>
      <c r="B43" s="17" t="s">
        <v>212</v>
      </c>
      <c r="C43" s="59">
        <v>1975</v>
      </c>
      <c r="D43" s="59"/>
      <c r="E43" s="60" t="s">
        <v>4</v>
      </c>
      <c r="F43" s="59">
        <v>2</v>
      </c>
      <c r="G43" s="59">
        <v>2</v>
      </c>
      <c r="H43" s="61">
        <v>695.7</v>
      </c>
      <c r="I43" s="61">
        <v>680.2</v>
      </c>
      <c r="J43" s="62">
        <v>48</v>
      </c>
      <c r="K43" s="61">
        <f>прил.2!C37</f>
        <v>329040</v>
      </c>
      <c r="L43" s="61">
        <v>0</v>
      </c>
      <c r="M43" s="61">
        <v>0</v>
      </c>
      <c r="N43" s="61">
        <v>0</v>
      </c>
      <c r="O43" s="61">
        <f t="shared" si="3"/>
        <v>329040</v>
      </c>
      <c r="P43" s="61">
        <f t="shared" si="2"/>
        <v>483.74007644810348</v>
      </c>
      <c r="Q43" s="61">
        <v>1142</v>
      </c>
      <c r="R43" s="63" t="s">
        <v>354</v>
      </c>
    </row>
    <row r="44" spans="1:18" s="24" customFormat="1" ht="24.95" customHeight="1" x14ac:dyDescent="0.25">
      <c r="A44" s="1">
        <v>24</v>
      </c>
      <c r="B44" s="17" t="s">
        <v>213</v>
      </c>
      <c r="C44" s="59">
        <v>1989</v>
      </c>
      <c r="D44" s="59"/>
      <c r="E44" s="60" t="s">
        <v>4</v>
      </c>
      <c r="F44" s="59">
        <v>2</v>
      </c>
      <c r="G44" s="59">
        <v>2</v>
      </c>
      <c r="H44" s="61">
        <v>551.32000000000005</v>
      </c>
      <c r="I44" s="61">
        <v>501.2</v>
      </c>
      <c r="J44" s="62">
        <v>32</v>
      </c>
      <c r="K44" s="61">
        <f>прил.2!C38</f>
        <v>2465871.2553517548</v>
      </c>
      <c r="L44" s="61">
        <v>0</v>
      </c>
      <c r="M44" s="61">
        <v>0</v>
      </c>
      <c r="N44" s="61">
        <v>0</v>
      </c>
      <c r="O44" s="61">
        <f t="shared" si="3"/>
        <v>2465871.2553517548</v>
      </c>
      <c r="P44" s="61">
        <f t="shared" si="2"/>
        <v>4919.9346675015058</v>
      </c>
      <c r="Q44" s="61">
        <v>10485.99</v>
      </c>
      <c r="R44" s="63" t="s">
        <v>354</v>
      </c>
    </row>
    <row r="45" spans="1:18" s="24" customFormat="1" ht="24.95" customHeight="1" x14ac:dyDescent="0.25">
      <c r="A45" s="1">
        <v>25</v>
      </c>
      <c r="B45" s="17" t="s">
        <v>214</v>
      </c>
      <c r="C45" s="59">
        <v>1988</v>
      </c>
      <c r="D45" s="59"/>
      <c r="E45" s="60" t="s">
        <v>4</v>
      </c>
      <c r="F45" s="59">
        <v>2</v>
      </c>
      <c r="G45" s="59">
        <v>2</v>
      </c>
      <c r="H45" s="61">
        <v>585</v>
      </c>
      <c r="I45" s="61">
        <v>526.20000000000005</v>
      </c>
      <c r="J45" s="62">
        <v>38</v>
      </c>
      <c r="K45" s="61">
        <f>прил.2!C39</f>
        <v>4513459.2700000005</v>
      </c>
      <c r="L45" s="61">
        <v>0</v>
      </c>
      <c r="M45" s="61">
        <v>0</v>
      </c>
      <c r="N45" s="61">
        <v>0</v>
      </c>
      <c r="O45" s="61">
        <f t="shared" si="3"/>
        <v>4513459.2700000005</v>
      </c>
      <c r="P45" s="61">
        <f t="shared" si="2"/>
        <v>8577.459654123908</v>
      </c>
      <c r="Q45" s="61">
        <v>23880.44</v>
      </c>
      <c r="R45" s="63" t="s">
        <v>354</v>
      </c>
    </row>
    <row r="46" spans="1:18" s="24" customFormat="1" ht="24.95" customHeight="1" x14ac:dyDescent="0.25">
      <c r="A46" s="1">
        <v>26</v>
      </c>
      <c r="B46" s="17" t="s">
        <v>215</v>
      </c>
      <c r="C46" s="59">
        <v>1970</v>
      </c>
      <c r="D46" s="59">
        <v>2011</v>
      </c>
      <c r="E46" s="60" t="s">
        <v>4</v>
      </c>
      <c r="F46" s="59">
        <v>2</v>
      </c>
      <c r="G46" s="59">
        <v>1</v>
      </c>
      <c r="H46" s="61">
        <v>392.04</v>
      </c>
      <c r="I46" s="61">
        <v>356.4</v>
      </c>
      <c r="J46" s="62">
        <v>18</v>
      </c>
      <c r="K46" s="61">
        <f>прил.2!C40</f>
        <v>469465.50446623511</v>
      </c>
      <c r="L46" s="61">
        <v>0</v>
      </c>
      <c r="M46" s="61">
        <v>0</v>
      </c>
      <c r="N46" s="61">
        <v>0</v>
      </c>
      <c r="O46" s="61">
        <f t="shared" si="3"/>
        <v>469465.50446623511</v>
      </c>
      <c r="P46" s="61">
        <f t="shared" si="2"/>
        <v>1317.24327852479</v>
      </c>
      <c r="Q46" s="61">
        <v>6110.72</v>
      </c>
      <c r="R46" s="63" t="s">
        <v>354</v>
      </c>
    </row>
    <row r="47" spans="1:18" s="24" customFormat="1" ht="24.95" customHeight="1" x14ac:dyDescent="0.25">
      <c r="A47" s="1">
        <v>27</v>
      </c>
      <c r="B47" s="17" t="s">
        <v>216</v>
      </c>
      <c r="C47" s="59">
        <v>1970</v>
      </c>
      <c r="D47" s="59">
        <v>2010</v>
      </c>
      <c r="E47" s="60" t="s">
        <v>4</v>
      </c>
      <c r="F47" s="59">
        <v>2</v>
      </c>
      <c r="G47" s="59">
        <v>1</v>
      </c>
      <c r="H47" s="61">
        <v>384.67</v>
      </c>
      <c r="I47" s="61">
        <v>349.7</v>
      </c>
      <c r="J47" s="62">
        <v>18</v>
      </c>
      <c r="K47" s="61">
        <f>прил.2!C41</f>
        <v>1042563.541219861</v>
      </c>
      <c r="L47" s="61">
        <v>0</v>
      </c>
      <c r="M47" s="61">
        <v>0</v>
      </c>
      <c r="N47" s="61">
        <v>0</v>
      </c>
      <c r="O47" s="61">
        <f t="shared" si="3"/>
        <v>1042563.541219861</v>
      </c>
      <c r="P47" s="61">
        <f t="shared" si="2"/>
        <v>2981.3083820985448</v>
      </c>
      <c r="Q47" s="61">
        <v>9649.7199999999993</v>
      </c>
      <c r="R47" s="63" t="s">
        <v>354</v>
      </c>
    </row>
    <row r="48" spans="1:18" s="24" customFormat="1" ht="24.95" customHeight="1" x14ac:dyDescent="0.25">
      <c r="A48" s="1">
        <v>28</v>
      </c>
      <c r="B48" s="17" t="s">
        <v>217</v>
      </c>
      <c r="C48" s="59">
        <v>1964</v>
      </c>
      <c r="D48" s="59">
        <v>2009</v>
      </c>
      <c r="E48" s="60" t="s">
        <v>4</v>
      </c>
      <c r="F48" s="59">
        <v>2</v>
      </c>
      <c r="G48" s="59">
        <v>1</v>
      </c>
      <c r="H48" s="61">
        <v>412.5</v>
      </c>
      <c r="I48" s="61">
        <v>318.39999999999998</v>
      </c>
      <c r="J48" s="62">
        <v>18</v>
      </c>
      <c r="K48" s="61">
        <f>прил.2!C42</f>
        <v>491356.80569258746</v>
      </c>
      <c r="L48" s="61">
        <v>0</v>
      </c>
      <c r="M48" s="61">
        <v>0</v>
      </c>
      <c r="N48" s="61">
        <v>0</v>
      </c>
      <c r="O48" s="61">
        <f t="shared" si="3"/>
        <v>491356.80569258746</v>
      </c>
      <c r="P48" s="61">
        <f t="shared" si="2"/>
        <v>1543.2060480294833</v>
      </c>
      <c r="Q48" s="61">
        <v>6110.72</v>
      </c>
      <c r="R48" s="63" t="s">
        <v>354</v>
      </c>
    </row>
    <row r="49" spans="1:18" s="24" customFormat="1" ht="24.95" customHeight="1" x14ac:dyDescent="0.25">
      <c r="A49" s="64" t="s">
        <v>314</v>
      </c>
      <c r="B49" s="18"/>
      <c r="C49" s="53" t="s">
        <v>355</v>
      </c>
      <c r="D49" s="53" t="s">
        <v>355</v>
      </c>
      <c r="E49" s="53" t="s">
        <v>355</v>
      </c>
      <c r="F49" s="53" t="s">
        <v>355</v>
      </c>
      <c r="G49" s="53" t="s">
        <v>355</v>
      </c>
      <c r="H49" s="54">
        <f>SUM(H50:H51)</f>
        <v>1498.62</v>
      </c>
      <c r="I49" s="54">
        <f t="shared" ref="I49:O49" si="6">SUM(I50:I51)</f>
        <v>1240.3800000000001</v>
      </c>
      <c r="J49" s="55">
        <f t="shared" si="6"/>
        <v>76</v>
      </c>
      <c r="K49" s="54">
        <f t="shared" si="6"/>
        <v>16219742.000815999</v>
      </c>
      <c r="L49" s="54">
        <f t="shared" si="6"/>
        <v>0</v>
      </c>
      <c r="M49" s="54">
        <f t="shared" si="6"/>
        <v>0</v>
      </c>
      <c r="N49" s="54">
        <f t="shared" si="6"/>
        <v>0</v>
      </c>
      <c r="O49" s="54">
        <f t="shared" si="6"/>
        <v>16219742.000815999</v>
      </c>
      <c r="P49" s="54">
        <f t="shared" si="2"/>
        <v>13076.429804427673</v>
      </c>
      <c r="Q49" s="54">
        <f>MAX(Q50:Q51)</f>
        <v>30492.44</v>
      </c>
      <c r="R49" s="53" t="s">
        <v>355</v>
      </c>
    </row>
    <row r="50" spans="1:18" s="24" customFormat="1" ht="24.95" customHeight="1" x14ac:dyDescent="0.25">
      <c r="A50" s="1">
        <v>29</v>
      </c>
      <c r="B50" s="17" t="s">
        <v>218</v>
      </c>
      <c r="C50" s="59">
        <v>1978</v>
      </c>
      <c r="D50" s="59"/>
      <c r="E50" s="60" t="s">
        <v>4</v>
      </c>
      <c r="F50" s="59">
        <v>2</v>
      </c>
      <c r="G50" s="59">
        <v>2</v>
      </c>
      <c r="H50" s="61">
        <v>572.20000000000005</v>
      </c>
      <c r="I50" s="61">
        <v>411.5</v>
      </c>
      <c r="J50" s="62">
        <v>34</v>
      </c>
      <c r="K50" s="61">
        <f>прил.2!C44</f>
        <v>8436227.0099999998</v>
      </c>
      <c r="L50" s="61">
        <v>0</v>
      </c>
      <c r="M50" s="61">
        <v>0</v>
      </c>
      <c r="N50" s="61">
        <v>0</v>
      </c>
      <c r="O50" s="61">
        <f t="shared" si="3"/>
        <v>8436227.0099999998</v>
      </c>
      <c r="P50" s="61">
        <f t="shared" si="2"/>
        <v>20501.159198055891</v>
      </c>
      <c r="Q50" s="61">
        <v>30492.44</v>
      </c>
      <c r="R50" s="63" t="s">
        <v>354</v>
      </c>
    </row>
    <row r="51" spans="1:18" s="24" customFormat="1" ht="24.95" customHeight="1" x14ac:dyDescent="0.25">
      <c r="A51" s="1">
        <v>30</v>
      </c>
      <c r="B51" s="17" t="s">
        <v>219</v>
      </c>
      <c r="C51" s="59">
        <v>1980</v>
      </c>
      <c r="D51" s="59"/>
      <c r="E51" s="60" t="s">
        <v>4</v>
      </c>
      <c r="F51" s="59">
        <v>2</v>
      </c>
      <c r="G51" s="59">
        <v>3</v>
      </c>
      <c r="H51" s="61">
        <v>926.42</v>
      </c>
      <c r="I51" s="61">
        <v>828.88</v>
      </c>
      <c r="J51" s="62">
        <v>42</v>
      </c>
      <c r="K51" s="61">
        <f>прил.2!C45</f>
        <v>7783514.9908159999</v>
      </c>
      <c r="L51" s="61">
        <v>0</v>
      </c>
      <c r="M51" s="61">
        <v>0</v>
      </c>
      <c r="N51" s="61">
        <v>0</v>
      </c>
      <c r="O51" s="61">
        <f t="shared" si="3"/>
        <v>7783514.9908159999</v>
      </c>
      <c r="P51" s="61">
        <f t="shared" si="2"/>
        <v>9390.4002881189081</v>
      </c>
      <c r="Q51" s="61">
        <v>10485.99</v>
      </c>
      <c r="R51" s="63" t="s">
        <v>354</v>
      </c>
    </row>
    <row r="52" spans="1:18" s="24" customFormat="1" ht="24.95" customHeight="1" x14ac:dyDescent="0.25">
      <c r="A52" s="64" t="s">
        <v>320</v>
      </c>
      <c r="B52" s="18"/>
      <c r="C52" s="53" t="s">
        <v>355</v>
      </c>
      <c r="D52" s="53" t="s">
        <v>355</v>
      </c>
      <c r="E52" s="53" t="s">
        <v>355</v>
      </c>
      <c r="F52" s="53" t="s">
        <v>355</v>
      </c>
      <c r="G52" s="53" t="s">
        <v>355</v>
      </c>
      <c r="H52" s="54">
        <f>SUM(H53:H54)</f>
        <v>1190.4000000000001</v>
      </c>
      <c r="I52" s="54">
        <f t="shared" ref="I52:O52" si="7">SUM(I53:I54)</f>
        <v>1089.5999999999999</v>
      </c>
      <c r="J52" s="55">
        <f t="shared" si="7"/>
        <v>55</v>
      </c>
      <c r="K52" s="54">
        <f t="shared" si="7"/>
        <v>28706655.829999998</v>
      </c>
      <c r="L52" s="54">
        <f t="shared" si="7"/>
        <v>0</v>
      </c>
      <c r="M52" s="54">
        <f t="shared" si="7"/>
        <v>0</v>
      </c>
      <c r="N52" s="54">
        <f t="shared" si="7"/>
        <v>0</v>
      </c>
      <c r="O52" s="54">
        <f t="shared" si="7"/>
        <v>28706655.829999998</v>
      </c>
      <c r="P52" s="54">
        <f t="shared" si="2"/>
        <v>26346.049770558002</v>
      </c>
      <c r="Q52" s="54">
        <f>MAX(Q53:Q54)</f>
        <v>54833.440000000002</v>
      </c>
      <c r="R52" s="53" t="s">
        <v>355</v>
      </c>
    </row>
    <row r="53" spans="1:18" s="24" customFormat="1" ht="24.95" customHeight="1" x14ac:dyDescent="0.25">
      <c r="A53" s="1">
        <v>31</v>
      </c>
      <c r="B53" s="17" t="s">
        <v>220</v>
      </c>
      <c r="C53" s="59">
        <v>1972</v>
      </c>
      <c r="D53" s="59">
        <v>2018</v>
      </c>
      <c r="E53" s="60" t="s">
        <v>4</v>
      </c>
      <c r="F53" s="59">
        <v>2</v>
      </c>
      <c r="G53" s="59">
        <v>1</v>
      </c>
      <c r="H53" s="61">
        <v>404.8</v>
      </c>
      <c r="I53" s="61">
        <v>368</v>
      </c>
      <c r="J53" s="62">
        <v>18</v>
      </c>
      <c r="K53" s="61">
        <f>прил.2!C47</f>
        <v>14002119.75</v>
      </c>
      <c r="L53" s="61">
        <v>0</v>
      </c>
      <c r="M53" s="61">
        <v>0</v>
      </c>
      <c r="N53" s="61">
        <v>0</v>
      </c>
      <c r="O53" s="61">
        <f t="shared" si="3"/>
        <v>14002119.75</v>
      </c>
      <c r="P53" s="61">
        <f t="shared" si="2"/>
        <v>38049.23845108696</v>
      </c>
      <c r="Q53" s="61">
        <v>54833.440000000002</v>
      </c>
      <c r="R53" s="63" t="s">
        <v>354</v>
      </c>
    </row>
    <row r="54" spans="1:18" s="24" customFormat="1" ht="24.95" customHeight="1" x14ac:dyDescent="0.25">
      <c r="A54" s="1">
        <v>32</v>
      </c>
      <c r="B54" s="17" t="s">
        <v>221</v>
      </c>
      <c r="C54" s="59">
        <v>1975</v>
      </c>
      <c r="D54" s="59">
        <v>2012</v>
      </c>
      <c r="E54" s="60" t="s">
        <v>4</v>
      </c>
      <c r="F54" s="59">
        <v>2</v>
      </c>
      <c r="G54" s="59">
        <v>2</v>
      </c>
      <c r="H54" s="61">
        <v>785.6</v>
      </c>
      <c r="I54" s="61">
        <v>721.6</v>
      </c>
      <c r="J54" s="62">
        <v>37</v>
      </c>
      <c r="K54" s="61">
        <f>прил.2!C48</f>
        <v>14704536.08</v>
      </c>
      <c r="L54" s="61">
        <v>0</v>
      </c>
      <c r="M54" s="61">
        <v>0</v>
      </c>
      <c r="N54" s="61">
        <v>0</v>
      </c>
      <c r="O54" s="61">
        <f t="shared" si="3"/>
        <v>14704536.08</v>
      </c>
      <c r="P54" s="61">
        <f t="shared" si="2"/>
        <v>20377.683037694012</v>
      </c>
      <c r="Q54" s="61">
        <v>30492.44</v>
      </c>
      <c r="R54" s="63" t="s">
        <v>354</v>
      </c>
    </row>
    <row r="55" spans="1:18" s="24" customFormat="1" ht="24.95" customHeight="1" x14ac:dyDescent="0.25">
      <c r="A55" s="64" t="s">
        <v>309</v>
      </c>
      <c r="B55" s="18"/>
      <c r="C55" s="53" t="s">
        <v>355</v>
      </c>
      <c r="D55" s="53" t="s">
        <v>355</v>
      </c>
      <c r="E55" s="53" t="s">
        <v>355</v>
      </c>
      <c r="F55" s="53" t="s">
        <v>355</v>
      </c>
      <c r="G55" s="53" t="s">
        <v>355</v>
      </c>
      <c r="H55" s="54">
        <f>SUM(H56:H78)</f>
        <v>31030.489999999998</v>
      </c>
      <c r="I55" s="54">
        <f t="shared" ref="I55:O55" si="8">SUM(I56:I78)</f>
        <v>27436.18</v>
      </c>
      <c r="J55" s="55">
        <f t="shared" si="8"/>
        <v>1598</v>
      </c>
      <c r="K55" s="54">
        <f t="shared" si="8"/>
        <v>47719668.605670564</v>
      </c>
      <c r="L55" s="54">
        <f t="shared" si="8"/>
        <v>0</v>
      </c>
      <c r="M55" s="54">
        <f t="shared" si="8"/>
        <v>6982467.5199999996</v>
      </c>
      <c r="N55" s="54">
        <f t="shared" si="8"/>
        <v>0</v>
      </c>
      <c r="O55" s="54">
        <f t="shared" si="8"/>
        <v>40737201.085670568</v>
      </c>
      <c r="P55" s="54">
        <f t="shared" si="2"/>
        <v>1739.2971108102718</v>
      </c>
      <c r="Q55" s="54">
        <f>MAX(Q56:Q78)</f>
        <v>44081.72</v>
      </c>
      <c r="R55" s="53" t="s">
        <v>355</v>
      </c>
    </row>
    <row r="56" spans="1:18" s="24" customFormat="1" ht="24.95" customHeight="1" x14ac:dyDescent="0.25">
      <c r="A56" s="1">
        <v>33</v>
      </c>
      <c r="B56" s="17" t="s">
        <v>6</v>
      </c>
      <c r="C56" s="59">
        <v>1936</v>
      </c>
      <c r="D56" s="59">
        <v>2016</v>
      </c>
      <c r="E56" s="60" t="s">
        <v>4</v>
      </c>
      <c r="F56" s="59">
        <v>5</v>
      </c>
      <c r="G56" s="59">
        <v>7</v>
      </c>
      <c r="H56" s="61">
        <v>4917</v>
      </c>
      <c r="I56" s="61">
        <v>4317.8</v>
      </c>
      <c r="J56" s="62">
        <v>150</v>
      </c>
      <c r="K56" s="61">
        <f>прил.2!C50</f>
        <v>5929710.7407999998</v>
      </c>
      <c r="L56" s="61">
        <v>0</v>
      </c>
      <c r="M56" s="61">
        <v>0</v>
      </c>
      <c r="N56" s="61">
        <v>0</v>
      </c>
      <c r="O56" s="61">
        <f t="shared" si="3"/>
        <v>5929710.7407999998</v>
      </c>
      <c r="P56" s="61">
        <f t="shared" si="2"/>
        <v>1373.3176017416276</v>
      </c>
      <c r="Q56" s="61">
        <v>2867.02</v>
      </c>
      <c r="R56" s="63" t="s">
        <v>354</v>
      </c>
    </row>
    <row r="57" spans="1:18" s="24" customFormat="1" ht="24.95" customHeight="1" x14ac:dyDescent="0.25">
      <c r="A57" s="1">
        <v>34</v>
      </c>
      <c r="B57" s="17" t="s">
        <v>7</v>
      </c>
      <c r="C57" s="59">
        <v>1950</v>
      </c>
      <c r="D57" s="59">
        <v>2016</v>
      </c>
      <c r="E57" s="60" t="s">
        <v>4</v>
      </c>
      <c r="F57" s="59">
        <v>2</v>
      </c>
      <c r="G57" s="59">
        <v>1</v>
      </c>
      <c r="H57" s="61">
        <v>815.9</v>
      </c>
      <c r="I57" s="61">
        <v>514.9</v>
      </c>
      <c r="J57" s="62">
        <v>38</v>
      </c>
      <c r="K57" s="61">
        <f>прил.2!C51</f>
        <v>4167150.78516</v>
      </c>
      <c r="L57" s="61">
        <v>0</v>
      </c>
      <c r="M57" s="61">
        <v>0</v>
      </c>
      <c r="N57" s="61">
        <v>0</v>
      </c>
      <c r="O57" s="61">
        <f t="shared" si="3"/>
        <v>4167150.78516</v>
      </c>
      <c r="P57" s="61">
        <f t="shared" si="2"/>
        <v>8093.1264034958249</v>
      </c>
      <c r="Q57" s="61">
        <v>30524.720000000001</v>
      </c>
      <c r="R57" s="63" t="s">
        <v>354</v>
      </c>
    </row>
    <row r="58" spans="1:18" s="24" customFormat="1" ht="24.95" customHeight="1" x14ac:dyDescent="0.25">
      <c r="A58" s="1">
        <v>35</v>
      </c>
      <c r="B58" s="17" t="s">
        <v>8</v>
      </c>
      <c r="C58" s="59">
        <v>1953</v>
      </c>
      <c r="D58" s="59">
        <v>2019</v>
      </c>
      <c r="E58" s="60" t="s">
        <v>4</v>
      </c>
      <c r="F58" s="59">
        <v>2</v>
      </c>
      <c r="G58" s="59">
        <v>2</v>
      </c>
      <c r="H58" s="61">
        <v>975</v>
      </c>
      <c r="I58" s="61">
        <v>879.5</v>
      </c>
      <c r="J58" s="62">
        <v>56</v>
      </c>
      <c r="K58" s="61">
        <f>прил.2!C52</f>
        <v>925450.05608000001</v>
      </c>
      <c r="L58" s="61">
        <v>0</v>
      </c>
      <c r="M58" s="61">
        <v>0</v>
      </c>
      <c r="N58" s="61">
        <v>0</v>
      </c>
      <c r="O58" s="61">
        <f t="shared" si="3"/>
        <v>925450.05608000001</v>
      </c>
      <c r="P58" s="61">
        <f t="shared" si="2"/>
        <v>1052.2456578510516</v>
      </c>
      <c r="Q58" s="61">
        <v>2791.7200000000003</v>
      </c>
      <c r="R58" s="63" t="s">
        <v>354</v>
      </c>
    </row>
    <row r="59" spans="1:18" s="24" customFormat="1" ht="24.95" customHeight="1" x14ac:dyDescent="0.25">
      <c r="A59" s="1">
        <v>36</v>
      </c>
      <c r="B59" s="17" t="s">
        <v>9</v>
      </c>
      <c r="C59" s="59">
        <v>1957</v>
      </c>
      <c r="D59" s="59">
        <v>2009</v>
      </c>
      <c r="E59" s="60" t="s">
        <v>4</v>
      </c>
      <c r="F59" s="59">
        <v>2</v>
      </c>
      <c r="G59" s="59">
        <v>2</v>
      </c>
      <c r="H59" s="61">
        <v>496</v>
      </c>
      <c r="I59" s="61">
        <v>413.5</v>
      </c>
      <c r="J59" s="62">
        <v>25</v>
      </c>
      <c r="K59" s="61">
        <f>прил.2!C53</f>
        <v>610236.16191999998</v>
      </c>
      <c r="L59" s="61">
        <v>0</v>
      </c>
      <c r="M59" s="61">
        <v>0</v>
      </c>
      <c r="N59" s="61">
        <v>0</v>
      </c>
      <c r="O59" s="61">
        <f t="shared" si="3"/>
        <v>610236.16191999998</v>
      </c>
      <c r="P59" s="61">
        <f t="shared" si="2"/>
        <v>1475.7827374123337</v>
      </c>
      <c r="Q59" s="61">
        <v>5368.72</v>
      </c>
      <c r="R59" s="63" t="s">
        <v>354</v>
      </c>
    </row>
    <row r="60" spans="1:18" s="24" customFormat="1" ht="24.95" customHeight="1" x14ac:dyDescent="0.25">
      <c r="A60" s="1">
        <v>37</v>
      </c>
      <c r="B60" s="17" t="s">
        <v>10</v>
      </c>
      <c r="C60" s="59">
        <v>1958</v>
      </c>
      <c r="D60" s="59"/>
      <c r="E60" s="60" t="s">
        <v>4</v>
      </c>
      <c r="F60" s="59">
        <v>2</v>
      </c>
      <c r="G60" s="59">
        <v>2</v>
      </c>
      <c r="H60" s="61">
        <v>448</v>
      </c>
      <c r="I60" s="61">
        <v>409.7</v>
      </c>
      <c r="J60" s="62">
        <v>16</v>
      </c>
      <c r="K60" s="61">
        <f>прил.2!C54</f>
        <v>551181.04360000009</v>
      </c>
      <c r="L60" s="61">
        <v>0</v>
      </c>
      <c r="M60" s="61">
        <v>0</v>
      </c>
      <c r="N60" s="61">
        <v>0</v>
      </c>
      <c r="O60" s="61">
        <f t="shared" si="3"/>
        <v>551181.04360000009</v>
      </c>
      <c r="P60" s="61">
        <f t="shared" si="2"/>
        <v>1345.3283954112769</v>
      </c>
      <c r="Q60" s="61">
        <v>5368.72</v>
      </c>
      <c r="R60" s="63" t="s">
        <v>354</v>
      </c>
    </row>
    <row r="61" spans="1:18" s="24" customFormat="1" ht="24.95" customHeight="1" x14ac:dyDescent="0.25">
      <c r="A61" s="1">
        <v>38</v>
      </c>
      <c r="B61" s="17" t="s">
        <v>11</v>
      </c>
      <c r="C61" s="59">
        <v>1958</v>
      </c>
      <c r="D61" s="59">
        <v>2009</v>
      </c>
      <c r="E61" s="60" t="s">
        <v>4</v>
      </c>
      <c r="F61" s="59">
        <v>2</v>
      </c>
      <c r="G61" s="59">
        <v>1</v>
      </c>
      <c r="H61" s="61">
        <v>508.1</v>
      </c>
      <c r="I61" s="61">
        <v>507.4</v>
      </c>
      <c r="J61" s="62">
        <v>20</v>
      </c>
      <c r="K61" s="61">
        <f>прил.2!C55</f>
        <v>1784467.2811058941</v>
      </c>
      <c r="L61" s="61">
        <v>0</v>
      </c>
      <c r="M61" s="61">
        <v>0</v>
      </c>
      <c r="N61" s="61">
        <v>0</v>
      </c>
      <c r="O61" s="61">
        <f t="shared" si="3"/>
        <v>1784467.2811058941</v>
      </c>
      <c r="P61" s="61">
        <f t="shared" si="2"/>
        <v>3516.8846691089757</v>
      </c>
      <c r="Q61" s="61">
        <v>13519.72</v>
      </c>
      <c r="R61" s="63" t="s">
        <v>354</v>
      </c>
    </row>
    <row r="62" spans="1:18" s="24" customFormat="1" ht="24.95" customHeight="1" x14ac:dyDescent="0.25">
      <c r="A62" s="1">
        <v>39</v>
      </c>
      <c r="B62" s="17" t="s">
        <v>12</v>
      </c>
      <c r="C62" s="59">
        <v>1959</v>
      </c>
      <c r="D62" s="59">
        <v>2009</v>
      </c>
      <c r="E62" s="60" t="s">
        <v>4</v>
      </c>
      <c r="F62" s="59">
        <v>2</v>
      </c>
      <c r="G62" s="59">
        <v>1</v>
      </c>
      <c r="H62" s="61">
        <v>505.4</v>
      </c>
      <c r="I62" s="61">
        <v>501.8</v>
      </c>
      <c r="J62" s="62">
        <v>33</v>
      </c>
      <c r="K62" s="61">
        <f>прил.2!C56</f>
        <v>628835.07235999999</v>
      </c>
      <c r="L62" s="61">
        <v>0</v>
      </c>
      <c r="M62" s="61">
        <v>0</v>
      </c>
      <c r="N62" s="61">
        <v>0</v>
      </c>
      <c r="O62" s="61">
        <f t="shared" si="3"/>
        <v>628835.07235999999</v>
      </c>
      <c r="P62" s="61">
        <f t="shared" si="2"/>
        <v>1253.1587731367079</v>
      </c>
      <c r="Q62" s="61">
        <v>4689.72</v>
      </c>
      <c r="R62" s="63" t="s">
        <v>354</v>
      </c>
    </row>
    <row r="63" spans="1:18" s="24" customFormat="1" ht="24.95" customHeight="1" x14ac:dyDescent="0.25">
      <c r="A63" s="1">
        <v>40</v>
      </c>
      <c r="B63" s="17" t="s">
        <v>13</v>
      </c>
      <c r="C63" s="59">
        <v>1960</v>
      </c>
      <c r="D63" s="59">
        <v>2009</v>
      </c>
      <c r="E63" s="60" t="s">
        <v>4</v>
      </c>
      <c r="F63" s="59">
        <v>5</v>
      </c>
      <c r="G63" s="59">
        <v>4</v>
      </c>
      <c r="H63" s="61">
        <v>3598.2</v>
      </c>
      <c r="I63" s="61">
        <v>3304.8</v>
      </c>
      <c r="J63" s="62">
        <v>174</v>
      </c>
      <c r="K63" s="61">
        <f>прил.2!C57</f>
        <v>50000</v>
      </c>
      <c r="L63" s="61">
        <v>0</v>
      </c>
      <c r="M63" s="61">
        <v>0</v>
      </c>
      <c r="N63" s="61">
        <v>0</v>
      </c>
      <c r="O63" s="61">
        <f t="shared" si="3"/>
        <v>50000</v>
      </c>
      <c r="P63" s="61">
        <f t="shared" si="2"/>
        <v>15.12950859356088</v>
      </c>
      <c r="Q63" s="61">
        <v>669</v>
      </c>
      <c r="R63" s="63" t="s">
        <v>354</v>
      </c>
    </row>
    <row r="64" spans="1:18" s="24" customFormat="1" ht="24.95" customHeight="1" x14ac:dyDescent="0.25">
      <c r="A64" s="1">
        <v>41</v>
      </c>
      <c r="B64" s="17" t="s">
        <v>14</v>
      </c>
      <c r="C64" s="59">
        <v>1960</v>
      </c>
      <c r="D64" s="59"/>
      <c r="E64" s="60" t="s">
        <v>4</v>
      </c>
      <c r="F64" s="59">
        <v>2</v>
      </c>
      <c r="G64" s="59">
        <v>1</v>
      </c>
      <c r="H64" s="61">
        <v>291.60000000000002</v>
      </c>
      <c r="I64" s="61">
        <v>275.89999999999998</v>
      </c>
      <c r="J64" s="62">
        <v>21</v>
      </c>
      <c r="K64" s="61">
        <f>прил.2!C58</f>
        <v>1024110.7253891572</v>
      </c>
      <c r="L64" s="61">
        <v>0</v>
      </c>
      <c r="M64" s="61">
        <v>0</v>
      </c>
      <c r="N64" s="61">
        <v>0</v>
      </c>
      <c r="O64" s="61">
        <f t="shared" si="3"/>
        <v>1024110.7253891572</v>
      </c>
      <c r="P64" s="61">
        <f t="shared" si="2"/>
        <v>3711.8909945239479</v>
      </c>
      <c r="Q64" s="61">
        <v>13519.72</v>
      </c>
      <c r="R64" s="63" t="s">
        <v>354</v>
      </c>
    </row>
    <row r="65" spans="1:18" s="24" customFormat="1" ht="24.95" customHeight="1" x14ac:dyDescent="0.25">
      <c r="A65" s="1">
        <v>42</v>
      </c>
      <c r="B65" s="17" t="s">
        <v>15</v>
      </c>
      <c r="C65" s="59">
        <v>1960</v>
      </c>
      <c r="D65" s="59">
        <v>2009</v>
      </c>
      <c r="E65" s="60" t="s">
        <v>4</v>
      </c>
      <c r="F65" s="59">
        <v>2</v>
      </c>
      <c r="G65" s="59">
        <v>2</v>
      </c>
      <c r="H65" s="61">
        <v>731</v>
      </c>
      <c r="I65" s="61">
        <v>720.6</v>
      </c>
      <c r="J65" s="62">
        <v>27</v>
      </c>
      <c r="K65" s="61">
        <f>прил.2!C59</f>
        <v>899360.1496</v>
      </c>
      <c r="L65" s="61">
        <v>0</v>
      </c>
      <c r="M65" s="61">
        <v>0</v>
      </c>
      <c r="N65" s="61">
        <v>0</v>
      </c>
      <c r="O65" s="61">
        <f t="shared" si="3"/>
        <v>899360.1496</v>
      </c>
      <c r="P65" s="61">
        <f t="shared" si="2"/>
        <v>1248.0712595059672</v>
      </c>
      <c r="Q65" s="61">
        <v>5368.72</v>
      </c>
      <c r="R65" s="63" t="s">
        <v>354</v>
      </c>
    </row>
    <row r="66" spans="1:18" s="24" customFormat="1" ht="24.95" customHeight="1" x14ac:dyDescent="0.25">
      <c r="A66" s="1">
        <v>43</v>
      </c>
      <c r="B66" s="17" t="s">
        <v>17</v>
      </c>
      <c r="C66" s="59">
        <v>1960</v>
      </c>
      <c r="D66" s="59">
        <v>2009</v>
      </c>
      <c r="E66" s="60" t="s">
        <v>4</v>
      </c>
      <c r="F66" s="59">
        <v>2</v>
      </c>
      <c r="G66" s="59">
        <v>1</v>
      </c>
      <c r="H66" s="61">
        <v>568.59</v>
      </c>
      <c r="I66" s="61">
        <v>516.9</v>
      </c>
      <c r="J66" s="62">
        <v>24</v>
      </c>
      <c r="K66" s="61">
        <f>прил.2!C60</f>
        <v>1996910.5613270595</v>
      </c>
      <c r="L66" s="61">
        <v>0</v>
      </c>
      <c r="M66" s="61">
        <v>0</v>
      </c>
      <c r="N66" s="61">
        <v>0</v>
      </c>
      <c r="O66" s="61">
        <f t="shared" si="3"/>
        <v>1996910.5613270595</v>
      </c>
      <c r="P66" s="61">
        <f t="shared" si="2"/>
        <v>3863.2434926041005</v>
      </c>
      <c r="Q66" s="61">
        <v>13519.72</v>
      </c>
      <c r="R66" s="63" t="s">
        <v>354</v>
      </c>
    </row>
    <row r="67" spans="1:18" s="24" customFormat="1" ht="24.95" customHeight="1" x14ac:dyDescent="0.25">
      <c r="A67" s="1">
        <v>44</v>
      </c>
      <c r="B67" s="17" t="s">
        <v>18</v>
      </c>
      <c r="C67" s="59">
        <v>1960</v>
      </c>
      <c r="D67" s="59">
        <v>2009</v>
      </c>
      <c r="E67" s="60" t="s">
        <v>4</v>
      </c>
      <c r="F67" s="59">
        <v>2</v>
      </c>
      <c r="G67" s="59">
        <v>1</v>
      </c>
      <c r="H67" s="61">
        <v>521.1</v>
      </c>
      <c r="I67" s="61">
        <v>519.6</v>
      </c>
      <c r="J67" s="62">
        <v>25</v>
      </c>
      <c r="K67" s="61">
        <f>прил.2!C61</f>
        <v>4541604.7048580311</v>
      </c>
      <c r="L67" s="61">
        <v>0</v>
      </c>
      <c r="M67" s="61">
        <v>0</v>
      </c>
      <c r="N67" s="61">
        <v>0</v>
      </c>
      <c r="O67" s="61">
        <f t="shared" si="3"/>
        <v>4541604.7048580311</v>
      </c>
      <c r="P67" s="61">
        <f t="shared" si="2"/>
        <v>8740.5787237452478</v>
      </c>
      <c r="Q67" s="61">
        <v>44081.72</v>
      </c>
      <c r="R67" s="63" t="s">
        <v>354</v>
      </c>
    </row>
    <row r="68" spans="1:18" s="24" customFormat="1" ht="24.95" customHeight="1" x14ac:dyDescent="0.25">
      <c r="A68" s="1">
        <v>45</v>
      </c>
      <c r="B68" s="17" t="s">
        <v>19</v>
      </c>
      <c r="C68" s="59">
        <v>1960</v>
      </c>
      <c r="D68" s="59">
        <v>2009</v>
      </c>
      <c r="E68" s="60" t="s">
        <v>4</v>
      </c>
      <c r="F68" s="59">
        <v>2</v>
      </c>
      <c r="G68" s="59">
        <v>1</v>
      </c>
      <c r="H68" s="61">
        <v>642.07000000000005</v>
      </c>
      <c r="I68" s="61">
        <v>511</v>
      </c>
      <c r="J68" s="62">
        <v>24</v>
      </c>
      <c r="K68" s="61">
        <f>прил.2!C62</f>
        <v>2254975.2165904287</v>
      </c>
      <c r="L68" s="61">
        <v>0</v>
      </c>
      <c r="M68" s="61">
        <v>0</v>
      </c>
      <c r="N68" s="61">
        <v>0</v>
      </c>
      <c r="O68" s="61">
        <f t="shared" si="3"/>
        <v>2254975.2165904287</v>
      </c>
      <c r="P68" s="61">
        <f t="shared" si="2"/>
        <v>4412.8673514489801</v>
      </c>
      <c r="Q68" s="61">
        <v>13519.72</v>
      </c>
      <c r="R68" s="63" t="s">
        <v>354</v>
      </c>
    </row>
    <row r="69" spans="1:18" s="24" customFormat="1" ht="24.95" customHeight="1" x14ac:dyDescent="0.25">
      <c r="A69" s="1">
        <v>46</v>
      </c>
      <c r="B69" s="17" t="s">
        <v>20</v>
      </c>
      <c r="C69" s="59">
        <v>1961</v>
      </c>
      <c r="D69" s="59">
        <v>2009</v>
      </c>
      <c r="E69" s="60" t="s">
        <v>4</v>
      </c>
      <c r="F69" s="59">
        <v>2</v>
      </c>
      <c r="G69" s="59">
        <v>2</v>
      </c>
      <c r="H69" s="61">
        <v>774</v>
      </c>
      <c r="I69" s="61">
        <v>686.11</v>
      </c>
      <c r="J69" s="62">
        <v>48</v>
      </c>
      <c r="K69" s="61">
        <f>прил.2!C63</f>
        <v>1755282.68872</v>
      </c>
      <c r="L69" s="61">
        <v>0</v>
      </c>
      <c r="M69" s="61">
        <v>0</v>
      </c>
      <c r="N69" s="61">
        <v>0</v>
      </c>
      <c r="O69" s="61">
        <f t="shared" si="3"/>
        <v>1755282.68872</v>
      </c>
      <c r="P69" s="61">
        <f t="shared" si="2"/>
        <v>2558.3108958038797</v>
      </c>
      <c r="Q69" s="61">
        <v>9980.7199999999993</v>
      </c>
      <c r="R69" s="63" t="s">
        <v>354</v>
      </c>
    </row>
    <row r="70" spans="1:18" s="24" customFormat="1" ht="24.95" customHeight="1" x14ac:dyDescent="0.25">
      <c r="A70" s="1">
        <v>47</v>
      </c>
      <c r="B70" s="17" t="s">
        <v>21</v>
      </c>
      <c r="C70" s="59">
        <v>1961</v>
      </c>
      <c r="D70" s="59"/>
      <c r="E70" s="60" t="s">
        <v>4</v>
      </c>
      <c r="F70" s="59">
        <v>2</v>
      </c>
      <c r="G70" s="59">
        <v>2</v>
      </c>
      <c r="H70" s="61">
        <v>381.81</v>
      </c>
      <c r="I70" s="61">
        <v>330.5</v>
      </c>
      <c r="J70" s="62">
        <v>25</v>
      </c>
      <c r="K70" s="61">
        <f>прил.2!C64</f>
        <v>2425127.6037999997</v>
      </c>
      <c r="L70" s="61">
        <v>0</v>
      </c>
      <c r="M70" s="61">
        <v>0</v>
      </c>
      <c r="N70" s="61">
        <v>0</v>
      </c>
      <c r="O70" s="61">
        <f t="shared" si="3"/>
        <v>2425127.6037999997</v>
      </c>
      <c r="P70" s="61">
        <f t="shared" si="2"/>
        <v>7337.7537180030249</v>
      </c>
      <c r="Q70" s="61">
        <v>34063.72</v>
      </c>
      <c r="R70" s="63" t="s">
        <v>354</v>
      </c>
    </row>
    <row r="71" spans="1:18" s="24" customFormat="1" ht="24.95" customHeight="1" x14ac:dyDescent="0.25">
      <c r="A71" s="1">
        <v>48</v>
      </c>
      <c r="B71" s="17" t="s">
        <v>22</v>
      </c>
      <c r="C71" s="59">
        <v>1961</v>
      </c>
      <c r="D71" s="59"/>
      <c r="E71" s="60" t="s">
        <v>4</v>
      </c>
      <c r="F71" s="59">
        <v>2</v>
      </c>
      <c r="G71" s="59">
        <v>2</v>
      </c>
      <c r="H71" s="61">
        <v>570</v>
      </c>
      <c r="I71" s="61">
        <v>538.61</v>
      </c>
      <c r="J71" s="62">
        <v>38</v>
      </c>
      <c r="K71" s="61">
        <f>прил.2!C65</f>
        <v>701279.45668000006</v>
      </c>
      <c r="L71" s="61">
        <v>0</v>
      </c>
      <c r="M71" s="61">
        <v>0</v>
      </c>
      <c r="N71" s="61">
        <v>0</v>
      </c>
      <c r="O71" s="61">
        <f t="shared" si="3"/>
        <v>701279.45668000006</v>
      </c>
      <c r="P71" s="61">
        <f t="shared" si="2"/>
        <v>1302.0171491060323</v>
      </c>
      <c r="Q71" s="61">
        <v>5368.72</v>
      </c>
      <c r="R71" s="63" t="s">
        <v>354</v>
      </c>
    </row>
    <row r="72" spans="1:18" s="24" customFormat="1" ht="24.95" customHeight="1" x14ac:dyDescent="0.25">
      <c r="A72" s="1">
        <v>49</v>
      </c>
      <c r="B72" s="17" t="s">
        <v>23</v>
      </c>
      <c r="C72" s="59">
        <v>1961</v>
      </c>
      <c r="D72" s="59">
        <v>2009</v>
      </c>
      <c r="E72" s="60" t="s">
        <v>4</v>
      </c>
      <c r="F72" s="59">
        <v>2</v>
      </c>
      <c r="G72" s="59">
        <v>2</v>
      </c>
      <c r="H72" s="61">
        <v>430</v>
      </c>
      <c r="I72" s="61">
        <v>389.3</v>
      </c>
      <c r="J72" s="62">
        <v>13</v>
      </c>
      <c r="K72" s="61">
        <f>прил.2!C66</f>
        <v>2604341.3985600001</v>
      </c>
      <c r="L72" s="61">
        <v>0</v>
      </c>
      <c r="M72" s="61">
        <v>0</v>
      </c>
      <c r="N72" s="61">
        <v>0</v>
      </c>
      <c r="O72" s="61">
        <f t="shared" si="3"/>
        <v>2604341.3985600001</v>
      </c>
      <c r="P72" s="61">
        <f t="shared" si="2"/>
        <v>6689.8058015926026</v>
      </c>
      <c r="Q72" s="61">
        <v>32165.72</v>
      </c>
      <c r="R72" s="63" t="s">
        <v>354</v>
      </c>
    </row>
    <row r="73" spans="1:18" s="24" customFormat="1" ht="24.95" customHeight="1" x14ac:dyDescent="0.25">
      <c r="A73" s="1">
        <v>50</v>
      </c>
      <c r="B73" s="17" t="s">
        <v>24</v>
      </c>
      <c r="C73" s="59">
        <v>1961</v>
      </c>
      <c r="D73" s="59">
        <v>2009</v>
      </c>
      <c r="E73" s="60" t="s">
        <v>4</v>
      </c>
      <c r="F73" s="59">
        <v>2</v>
      </c>
      <c r="G73" s="59">
        <v>2</v>
      </c>
      <c r="H73" s="61">
        <v>432</v>
      </c>
      <c r="I73" s="61">
        <v>390</v>
      </c>
      <c r="J73" s="62">
        <v>25</v>
      </c>
      <c r="K73" s="61">
        <f>прил.2!C67</f>
        <v>410045.56031999999</v>
      </c>
      <c r="L73" s="61">
        <v>0</v>
      </c>
      <c r="M73" s="61">
        <v>0</v>
      </c>
      <c r="N73" s="61">
        <v>0</v>
      </c>
      <c r="O73" s="61">
        <f t="shared" si="3"/>
        <v>410045.56031999999</v>
      </c>
      <c r="P73" s="61">
        <f t="shared" si="2"/>
        <v>1051.3988726153846</v>
      </c>
      <c r="Q73" s="61">
        <v>2791.7200000000003</v>
      </c>
      <c r="R73" s="63" t="s">
        <v>354</v>
      </c>
    </row>
    <row r="74" spans="1:18" s="24" customFormat="1" ht="24.95" customHeight="1" x14ac:dyDescent="0.25">
      <c r="A74" s="1">
        <v>51</v>
      </c>
      <c r="B74" s="17" t="s">
        <v>25</v>
      </c>
      <c r="C74" s="59">
        <v>1961</v>
      </c>
      <c r="D74" s="59">
        <v>2009</v>
      </c>
      <c r="E74" s="60" t="s">
        <v>4</v>
      </c>
      <c r="F74" s="59">
        <v>2</v>
      </c>
      <c r="G74" s="59">
        <v>2</v>
      </c>
      <c r="H74" s="61">
        <v>434</v>
      </c>
      <c r="I74" s="61">
        <v>386.3</v>
      </c>
      <c r="J74" s="62">
        <v>27</v>
      </c>
      <c r="K74" s="61">
        <f>прил.2!C68</f>
        <v>411943.92052000004</v>
      </c>
      <c r="L74" s="61">
        <v>0</v>
      </c>
      <c r="M74" s="61">
        <v>0</v>
      </c>
      <c r="N74" s="61">
        <v>0</v>
      </c>
      <c r="O74" s="61">
        <f t="shared" si="3"/>
        <v>411943.92052000004</v>
      </c>
      <c r="P74" s="61">
        <f t="shared" si="2"/>
        <v>1066.3834339114678</v>
      </c>
      <c r="Q74" s="61">
        <v>2791.7200000000003</v>
      </c>
      <c r="R74" s="63" t="s">
        <v>354</v>
      </c>
    </row>
    <row r="75" spans="1:18" s="24" customFormat="1" ht="24.95" customHeight="1" x14ac:dyDescent="0.25">
      <c r="A75" s="1">
        <v>52</v>
      </c>
      <c r="B75" s="17" t="s">
        <v>26</v>
      </c>
      <c r="C75" s="59">
        <v>1964</v>
      </c>
      <c r="D75" s="59"/>
      <c r="E75" s="60" t="s">
        <v>4</v>
      </c>
      <c r="F75" s="59">
        <v>4</v>
      </c>
      <c r="G75" s="59">
        <v>2</v>
      </c>
      <c r="H75" s="61">
        <v>1374</v>
      </c>
      <c r="I75" s="61">
        <v>1280.55</v>
      </c>
      <c r="J75" s="62">
        <v>65</v>
      </c>
      <c r="K75" s="61">
        <f>прил.2!C69</f>
        <v>766740</v>
      </c>
      <c r="L75" s="61">
        <v>0</v>
      </c>
      <c r="M75" s="61">
        <v>0</v>
      </c>
      <c r="N75" s="61">
        <v>0</v>
      </c>
      <c r="O75" s="61">
        <f t="shared" si="3"/>
        <v>766740</v>
      </c>
      <c r="P75" s="61">
        <f t="shared" si="2"/>
        <v>598.75834602319321</v>
      </c>
      <c r="Q75" s="61">
        <v>643</v>
      </c>
      <c r="R75" s="63" t="s">
        <v>354</v>
      </c>
    </row>
    <row r="76" spans="1:18" s="24" customFormat="1" ht="24.95" customHeight="1" x14ac:dyDescent="0.25">
      <c r="A76" s="1">
        <v>53</v>
      </c>
      <c r="B76" s="17" t="s">
        <v>28</v>
      </c>
      <c r="C76" s="59">
        <v>1995</v>
      </c>
      <c r="D76" s="59">
        <v>2009</v>
      </c>
      <c r="E76" s="60" t="s">
        <v>4</v>
      </c>
      <c r="F76" s="59">
        <v>9</v>
      </c>
      <c r="G76" s="59">
        <v>2</v>
      </c>
      <c r="H76" s="61">
        <v>4925</v>
      </c>
      <c r="I76" s="61">
        <v>4323.21</v>
      </c>
      <c r="J76" s="62">
        <v>296</v>
      </c>
      <c r="K76" s="61">
        <f>прил.2!C70</f>
        <v>5869467.7200000007</v>
      </c>
      <c r="L76" s="61">
        <v>0</v>
      </c>
      <c r="M76" s="61">
        <v>3491233.76</v>
      </c>
      <c r="N76" s="61">
        <v>0</v>
      </c>
      <c r="O76" s="61">
        <f t="shared" si="3"/>
        <v>2378233.9600000009</v>
      </c>
      <c r="P76" s="61">
        <f t="shared" si="2"/>
        <v>1357.6642633598647</v>
      </c>
      <c r="Q76" s="61">
        <f>P76</f>
        <v>1357.6642633598647</v>
      </c>
      <c r="R76" s="63" t="s">
        <v>354</v>
      </c>
    </row>
    <row r="77" spans="1:18" s="24" customFormat="1" ht="24.95" customHeight="1" x14ac:dyDescent="0.25">
      <c r="A77" s="1">
        <v>54</v>
      </c>
      <c r="B77" s="17" t="s">
        <v>29</v>
      </c>
      <c r="C77" s="59">
        <v>1995</v>
      </c>
      <c r="D77" s="59">
        <v>2009</v>
      </c>
      <c r="E77" s="60" t="s">
        <v>4</v>
      </c>
      <c r="F77" s="59">
        <v>9</v>
      </c>
      <c r="G77" s="59">
        <v>2</v>
      </c>
      <c r="H77" s="61">
        <v>5417.72</v>
      </c>
      <c r="I77" s="61">
        <v>4988</v>
      </c>
      <c r="J77" s="62">
        <v>400</v>
      </c>
      <c r="K77" s="61">
        <f>прил.2!C71</f>
        <v>5869467.7200000007</v>
      </c>
      <c r="L77" s="61">
        <v>0</v>
      </c>
      <c r="M77" s="61">
        <v>3491233.76</v>
      </c>
      <c r="N77" s="61">
        <v>0</v>
      </c>
      <c r="O77" s="61">
        <f t="shared" si="3"/>
        <v>2378233.9600000009</v>
      </c>
      <c r="P77" s="61">
        <f t="shared" si="2"/>
        <v>1176.7176663993587</v>
      </c>
      <c r="Q77" s="61">
        <f>P77</f>
        <v>1176.7176663993587</v>
      </c>
      <c r="R77" s="63" t="s">
        <v>354</v>
      </c>
    </row>
    <row r="78" spans="1:18" s="24" customFormat="1" ht="24.95" customHeight="1" x14ac:dyDescent="0.25">
      <c r="A78" s="1">
        <v>55</v>
      </c>
      <c r="B78" s="17" t="s">
        <v>30</v>
      </c>
      <c r="C78" s="59">
        <v>1918</v>
      </c>
      <c r="D78" s="59">
        <v>2018</v>
      </c>
      <c r="E78" s="60" t="s">
        <v>4</v>
      </c>
      <c r="F78" s="59">
        <v>2</v>
      </c>
      <c r="G78" s="59">
        <v>2</v>
      </c>
      <c r="H78" s="61">
        <v>1274</v>
      </c>
      <c r="I78" s="61">
        <v>730.2</v>
      </c>
      <c r="J78" s="62">
        <v>28</v>
      </c>
      <c r="K78" s="61">
        <f>прил.2!C72</f>
        <v>1541980.0382800002</v>
      </c>
      <c r="L78" s="61">
        <v>0</v>
      </c>
      <c r="M78" s="61">
        <v>0</v>
      </c>
      <c r="N78" s="61">
        <v>0</v>
      </c>
      <c r="O78" s="61">
        <f t="shared" si="3"/>
        <v>1541980.0382800002</v>
      </c>
      <c r="P78" s="61">
        <f t="shared" si="2"/>
        <v>2111.7228680909343</v>
      </c>
      <c r="Q78" s="61">
        <v>4689.72</v>
      </c>
      <c r="R78" s="63" t="s">
        <v>354</v>
      </c>
    </row>
    <row r="79" spans="1:18" s="24" customFormat="1" ht="24.95" customHeight="1" x14ac:dyDescent="0.25">
      <c r="A79" s="64" t="s">
        <v>321</v>
      </c>
      <c r="B79" s="18"/>
      <c r="C79" s="53" t="s">
        <v>355</v>
      </c>
      <c r="D79" s="53" t="s">
        <v>355</v>
      </c>
      <c r="E79" s="53" t="s">
        <v>355</v>
      </c>
      <c r="F79" s="53" t="s">
        <v>355</v>
      </c>
      <c r="G79" s="53" t="s">
        <v>355</v>
      </c>
      <c r="H79" s="54">
        <f>SUM(H80:H83)</f>
        <v>1943.1499999999999</v>
      </c>
      <c r="I79" s="54">
        <f t="shared" ref="I79:O79" si="9">SUM(I80:I83)</f>
        <v>1799.61</v>
      </c>
      <c r="J79" s="55">
        <f t="shared" si="9"/>
        <v>87</v>
      </c>
      <c r="K79" s="54">
        <f t="shared" si="9"/>
        <v>32525846.8816</v>
      </c>
      <c r="L79" s="54">
        <f t="shared" si="9"/>
        <v>0</v>
      </c>
      <c r="M79" s="54">
        <f t="shared" si="9"/>
        <v>0</v>
      </c>
      <c r="N79" s="54">
        <f t="shared" si="9"/>
        <v>0</v>
      </c>
      <c r="O79" s="54">
        <f t="shared" si="9"/>
        <v>32525846.8816</v>
      </c>
      <c r="P79" s="54">
        <f t="shared" si="2"/>
        <v>18073.830930923923</v>
      </c>
      <c r="Q79" s="54">
        <f>MAX(Q80:Q83)</f>
        <v>62292.44</v>
      </c>
      <c r="R79" s="53" t="s">
        <v>355</v>
      </c>
    </row>
    <row r="80" spans="1:18" s="24" customFormat="1" ht="24.95" customHeight="1" x14ac:dyDescent="0.25">
      <c r="A80" s="1">
        <v>56</v>
      </c>
      <c r="B80" s="17" t="s">
        <v>222</v>
      </c>
      <c r="C80" s="59">
        <v>1962</v>
      </c>
      <c r="D80" s="59">
        <v>2017</v>
      </c>
      <c r="E80" s="60" t="s">
        <v>4</v>
      </c>
      <c r="F80" s="59">
        <v>2</v>
      </c>
      <c r="G80" s="59">
        <v>1</v>
      </c>
      <c r="H80" s="61">
        <v>370.48</v>
      </c>
      <c r="I80" s="61">
        <v>369.9</v>
      </c>
      <c r="J80" s="62">
        <v>11</v>
      </c>
      <c r="K80" s="61">
        <f>прил.2!C74</f>
        <v>109851.26517</v>
      </c>
      <c r="L80" s="61">
        <v>0</v>
      </c>
      <c r="M80" s="61">
        <v>0</v>
      </c>
      <c r="N80" s="61">
        <v>0</v>
      </c>
      <c r="O80" s="61">
        <f t="shared" si="3"/>
        <v>109851.26517</v>
      </c>
      <c r="P80" s="61">
        <f t="shared" si="2"/>
        <v>296.97557493917276</v>
      </c>
      <c r="Q80" s="61">
        <v>3048.7200000000003</v>
      </c>
      <c r="R80" s="63" t="s">
        <v>354</v>
      </c>
    </row>
    <row r="81" spans="1:18" s="24" customFormat="1" ht="24.95" customHeight="1" x14ac:dyDescent="0.25">
      <c r="A81" s="1">
        <v>57</v>
      </c>
      <c r="B81" s="17" t="s">
        <v>223</v>
      </c>
      <c r="C81" s="59">
        <v>1962</v>
      </c>
      <c r="D81" s="59">
        <v>2017</v>
      </c>
      <c r="E81" s="60" t="s">
        <v>4</v>
      </c>
      <c r="F81" s="59">
        <v>2</v>
      </c>
      <c r="G81" s="59">
        <v>1</v>
      </c>
      <c r="H81" s="61">
        <v>405.79</v>
      </c>
      <c r="I81" s="61">
        <v>368.91</v>
      </c>
      <c r="J81" s="62">
        <v>16</v>
      </c>
      <c r="K81" s="61">
        <f>прил.2!C75</f>
        <v>120321.05643</v>
      </c>
      <c r="L81" s="61">
        <v>0</v>
      </c>
      <c r="M81" s="61">
        <v>0</v>
      </c>
      <c r="N81" s="61">
        <v>0</v>
      </c>
      <c r="O81" s="61">
        <f t="shared" si="3"/>
        <v>120321.05643</v>
      </c>
      <c r="P81" s="61">
        <f t="shared" si="2"/>
        <v>326.15287313979019</v>
      </c>
      <c r="Q81" s="61">
        <v>3048.7200000000003</v>
      </c>
      <c r="R81" s="63" t="s">
        <v>354</v>
      </c>
    </row>
    <row r="82" spans="1:18" s="24" customFormat="1" ht="24.95" customHeight="1" x14ac:dyDescent="0.25">
      <c r="A82" s="1">
        <v>58</v>
      </c>
      <c r="B82" s="17" t="s">
        <v>224</v>
      </c>
      <c r="C82" s="59">
        <v>1960</v>
      </c>
      <c r="D82" s="59"/>
      <c r="E82" s="60" t="s">
        <v>4</v>
      </c>
      <c r="F82" s="59">
        <v>2</v>
      </c>
      <c r="G82" s="59">
        <v>1</v>
      </c>
      <c r="H82" s="61">
        <v>747.56</v>
      </c>
      <c r="I82" s="61">
        <v>679.6</v>
      </c>
      <c r="J82" s="62">
        <v>36</v>
      </c>
      <c r="K82" s="61">
        <f>прил.2!C76</f>
        <v>15851796.359999999</v>
      </c>
      <c r="L82" s="61">
        <v>0</v>
      </c>
      <c r="M82" s="61">
        <v>0</v>
      </c>
      <c r="N82" s="61">
        <v>0</v>
      </c>
      <c r="O82" s="61">
        <f t="shared" si="3"/>
        <v>15851796.359999999</v>
      </c>
      <c r="P82" s="61">
        <f t="shared" ref="P82:P145" si="10">K82/I82</f>
        <v>23325.185932901706</v>
      </c>
      <c r="Q82" s="61">
        <v>34548.44</v>
      </c>
      <c r="R82" s="63" t="s">
        <v>354</v>
      </c>
    </row>
    <row r="83" spans="1:18" s="24" customFormat="1" ht="24.95" customHeight="1" x14ac:dyDescent="0.25">
      <c r="A83" s="1">
        <v>59</v>
      </c>
      <c r="B83" s="17" t="s">
        <v>225</v>
      </c>
      <c r="C83" s="59">
        <v>1970</v>
      </c>
      <c r="D83" s="59"/>
      <c r="E83" s="60" t="s">
        <v>4</v>
      </c>
      <c r="F83" s="59">
        <v>2</v>
      </c>
      <c r="G83" s="59">
        <v>1</v>
      </c>
      <c r="H83" s="61">
        <v>419.32</v>
      </c>
      <c r="I83" s="61">
        <v>381.2</v>
      </c>
      <c r="J83" s="62">
        <v>24</v>
      </c>
      <c r="K83" s="61">
        <f>прил.2!C77</f>
        <v>16443878.200000001</v>
      </c>
      <c r="L83" s="61">
        <v>0</v>
      </c>
      <c r="M83" s="61">
        <v>0</v>
      </c>
      <c r="N83" s="61">
        <v>0</v>
      </c>
      <c r="O83" s="61">
        <f t="shared" si="3"/>
        <v>16443878.200000001</v>
      </c>
      <c r="P83" s="61">
        <f t="shared" si="10"/>
        <v>43137.14113326338</v>
      </c>
      <c r="Q83" s="61">
        <v>62292.44</v>
      </c>
      <c r="R83" s="63" t="s">
        <v>354</v>
      </c>
    </row>
    <row r="84" spans="1:18" s="24" customFormat="1" ht="24.95" customHeight="1" x14ac:dyDescent="0.25">
      <c r="A84" s="64" t="s">
        <v>322</v>
      </c>
      <c r="B84" s="18"/>
      <c r="C84" s="53" t="s">
        <v>355</v>
      </c>
      <c r="D84" s="53" t="s">
        <v>355</v>
      </c>
      <c r="E84" s="53" t="s">
        <v>355</v>
      </c>
      <c r="F84" s="53" t="s">
        <v>355</v>
      </c>
      <c r="G84" s="53" t="s">
        <v>355</v>
      </c>
      <c r="H84" s="54">
        <f>SUM(H85:H88)</f>
        <v>2538.25</v>
      </c>
      <c r="I84" s="54">
        <f t="shared" ref="I84:O84" si="11">SUM(I85:I88)</f>
        <v>1917.9</v>
      </c>
      <c r="J84" s="55">
        <f t="shared" si="11"/>
        <v>92</v>
      </c>
      <c r="K84" s="54">
        <f t="shared" si="11"/>
        <v>8571881.910360001</v>
      </c>
      <c r="L84" s="54">
        <f t="shared" si="11"/>
        <v>0</v>
      </c>
      <c r="M84" s="54">
        <f t="shared" si="11"/>
        <v>0</v>
      </c>
      <c r="N84" s="54">
        <f t="shared" si="11"/>
        <v>0</v>
      </c>
      <c r="O84" s="54">
        <f t="shared" si="11"/>
        <v>8571881.910360001</v>
      </c>
      <c r="P84" s="54">
        <f t="shared" si="10"/>
        <v>4469.4102457688095</v>
      </c>
      <c r="Q84" s="54">
        <f>MAX(Q85:Q88)</f>
        <v>60148.44</v>
      </c>
      <c r="R84" s="53" t="s">
        <v>355</v>
      </c>
    </row>
    <row r="85" spans="1:18" s="24" customFormat="1" ht="24.95" customHeight="1" x14ac:dyDescent="0.25">
      <c r="A85" s="1">
        <v>60</v>
      </c>
      <c r="B85" s="17" t="s">
        <v>226</v>
      </c>
      <c r="C85" s="59">
        <v>1949</v>
      </c>
      <c r="D85" s="59"/>
      <c r="E85" s="60" t="s">
        <v>4</v>
      </c>
      <c r="F85" s="59">
        <v>2</v>
      </c>
      <c r="G85" s="59">
        <v>1</v>
      </c>
      <c r="H85" s="61">
        <v>404.91</v>
      </c>
      <c r="I85" s="61">
        <v>367.3</v>
      </c>
      <c r="J85" s="62">
        <v>13</v>
      </c>
      <c r="K85" s="61">
        <f>прил.2!C79</f>
        <v>1824306.08036</v>
      </c>
      <c r="L85" s="61">
        <v>0</v>
      </c>
      <c r="M85" s="61">
        <v>0</v>
      </c>
      <c r="N85" s="61">
        <v>0</v>
      </c>
      <c r="O85" s="61">
        <f t="shared" ref="O85:O147" si="12">K85-L85-M85-N85</f>
        <v>1824306.08036</v>
      </c>
      <c r="P85" s="61">
        <f t="shared" si="10"/>
        <v>4966.8011989109718</v>
      </c>
      <c r="Q85" s="61">
        <v>10485.99</v>
      </c>
      <c r="R85" s="63" t="s">
        <v>354</v>
      </c>
    </row>
    <row r="86" spans="1:18" s="24" customFormat="1" ht="24.95" customHeight="1" x14ac:dyDescent="0.25">
      <c r="A86" s="1">
        <v>61</v>
      </c>
      <c r="B86" s="17" t="s">
        <v>227</v>
      </c>
      <c r="C86" s="59">
        <v>1967</v>
      </c>
      <c r="D86" s="59"/>
      <c r="E86" s="60" t="s">
        <v>4</v>
      </c>
      <c r="F86" s="59">
        <v>2</v>
      </c>
      <c r="G86" s="59">
        <v>2</v>
      </c>
      <c r="H86" s="61">
        <v>417</v>
      </c>
      <c r="I86" s="61">
        <v>369.3</v>
      </c>
      <c r="J86" s="62">
        <v>19</v>
      </c>
      <c r="K86" s="61">
        <f>прил.2!C80</f>
        <v>6447575.8300000001</v>
      </c>
      <c r="L86" s="61">
        <v>0</v>
      </c>
      <c r="M86" s="61">
        <v>0</v>
      </c>
      <c r="N86" s="61">
        <v>0</v>
      </c>
      <c r="O86" s="61">
        <f t="shared" si="12"/>
        <v>6447575.8300000001</v>
      </c>
      <c r="P86" s="61">
        <f t="shared" si="10"/>
        <v>17458.910993772002</v>
      </c>
      <c r="Q86" s="61">
        <v>60148.44</v>
      </c>
      <c r="R86" s="63" t="s">
        <v>354</v>
      </c>
    </row>
    <row r="87" spans="1:18" s="24" customFormat="1" ht="24.95" customHeight="1" x14ac:dyDescent="0.25">
      <c r="A87" s="1">
        <v>62</v>
      </c>
      <c r="B87" s="17" t="s">
        <v>228</v>
      </c>
      <c r="C87" s="59">
        <v>1973</v>
      </c>
      <c r="D87" s="59">
        <v>2016</v>
      </c>
      <c r="E87" s="60" t="s">
        <v>4</v>
      </c>
      <c r="F87" s="59">
        <v>2</v>
      </c>
      <c r="G87" s="59">
        <v>1</v>
      </c>
      <c r="H87" s="61">
        <v>371.14</v>
      </c>
      <c r="I87" s="61">
        <v>326.7</v>
      </c>
      <c r="J87" s="62">
        <v>13</v>
      </c>
      <c r="K87" s="61">
        <f>прил.2!C81</f>
        <v>50000</v>
      </c>
      <c r="L87" s="61">
        <v>0</v>
      </c>
      <c r="M87" s="61">
        <v>0</v>
      </c>
      <c r="N87" s="61">
        <v>0</v>
      </c>
      <c r="O87" s="61">
        <f t="shared" si="12"/>
        <v>50000</v>
      </c>
      <c r="P87" s="61">
        <f t="shared" si="10"/>
        <v>153.04560759106215</v>
      </c>
      <c r="Q87" s="61">
        <v>1188</v>
      </c>
      <c r="R87" s="63" t="s">
        <v>354</v>
      </c>
    </row>
    <row r="88" spans="1:18" s="24" customFormat="1" ht="24.95" customHeight="1" x14ac:dyDescent="0.25">
      <c r="A88" s="1">
        <v>63</v>
      </c>
      <c r="B88" s="17" t="s">
        <v>229</v>
      </c>
      <c r="C88" s="59">
        <v>1981</v>
      </c>
      <c r="D88" s="59"/>
      <c r="E88" s="60" t="s">
        <v>4</v>
      </c>
      <c r="F88" s="59">
        <v>2</v>
      </c>
      <c r="G88" s="59">
        <v>3</v>
      </c>
      <c r="H88" s="61">
        <v>1345.2</v>
      </c>
      <c r="I88" s="61">
        <v>854.6</v>
      </c>
      <c r="J88" s="62">
        <v>47</v>
      </c>
      <c r="K88" s="61">
        <f>прил.2!C82</f>
        <v>250000</v>
      </c>
      <c r="L88" s="61">
        <v>0</v>
      </c>
      <c r="M88" s="61">
        <v>0</v>
      </c>
      <c r="N88" s="61">
        <v>0</v>
      </c>
      <c r="O88" s="61">
        <f t="shared" si="12"/>
        <v>250000</v>
      </c>
      <c r="P88" s="61">
        <f t="shared" si="10"/>
        <v>292.53451907325064</v>
      </c>
      <c r="Q88" s="61">
        <v>1188</v>
      </c>
      <c r="R88" s="63" t="s">
        <v>354</v>
      </c>
    </row>
    <row r="89" spans="1:18" s="24" customFormat="1" ht="24.95" customHeight="1" x14ac:dyDescent="0.25">
      <c r="A89" s="64" t="s">
        <v>310</v>
      </c>
      <c r="B89" s="18"/>
      <c r="C89" s="53" t="s">
        <v>355</v>
      </c>
      <c r="D89" s="53" t="s">
        <v>355</v>
      </c>
      <c r="E89" s="53" t="s">
        <v>355</v>
      </c>
      <c r="F89" s="53" t="s">
        <v>355</v>
      </c>
      <c r="G89" s="53" t="s">
        <v>355</v>
      </c>
      <c r="H89" s="54">
        <f>SUM(H90:H93)</f>
        <v>1647.6</v>
      </c>
      <c r="I89" s="54">
        <f t="shared" ref="I89:O89" si="13">SUM(I90:I93)</f>
        <v>1493.1</v>
      </c>
      <c r="J89" s="55">
        <f t="shared" si="13"/>
        <v>90</v>
      </c>
      <c r="K89" s="54">
        <f t="shared" si="13"/>
        <v>16414028.35</v>
      </c>
      <c r="L89" s="54">
        <f t="shared" si="13"/>
        <v>0</v>
      </c>
      <c r="M89" s="54">
        <f t="shared" si="13"/>
        <v>0</v>
      </c>
      <c r="N89" s="54">
        <f t="shared" si="13"/>
        <v>0</v>
      </c>
      <c r="O89" s="54">
        <f t="shared" si="13"/>
        <v>16414028.35</v>
      </c>
      <c r="P89" s="54">
        <f t="shared" si="10"/>
        <v>10993.254537539347</v>
      </c>
      <c r="Q89" s="54">
        <f>MAX(Q90:Q93)</f>
        <v>62292.44</v>
      </c>
      <c r="R89" s="53" t="s">
        <v>355</v>
      </c>
    </row>
    <row r="90" spans="1:18" s="24" customFormat="1" ht="24.95" customHeight="1" x14ac:dyDescent="0.25">
      <c r="A90" s="1">
        <v>64</v>
      </c>
      <c r="B90" s="17" t="s">
        <v>230</v>
      </c>
      <c r="C90" s="59">
        <v>1965</v>
      </c>
      <c r="D90" s="59"/>
      <c r="E90" s="60" t="s">
        <v>4</v>
      </c>
      <c r="F90" s="59">
        <v>2</v>
      </c>
      <c r="G90" s="59">
        <v>1</v>
      </c>
      <c r="H90" s="61">
        <v>377.2</v>
      </c>
      <c r="I90" s="61">
        <v>354.2</v>
      </c>
      <c r="J90" s="62">
        <v>23</v>
      </c>
      <c r="K90" s="61">
        <f>прил.2!C84</f>
        <v>100000</v>
      </c>
      <c r="L90" s="61">
        <v>0</v>
      </c>
      <c r="M90" s="61">
        <v>0</v>
      </c>
      <c r="N90" s="61">
        <v>0</v>
      </c>
      <c r="O90" s="61">
        <f t="shared" si="12"/>
        <v>100000</v>
      </c>
      <c r="P90" s="61">
        <f t="shared" si="10"/>
        <v>282.32636928289105</v>
      </c>
      <c r="Q90" s="61">
        <v>1188</v>
      </c>
      <c r="R90" s="63" t="s">
        <v>354</v>
      </c>
    </row>
    <row r="91" spans="1:18" s="24" customFormat="1" ht="24.95" customHeight="1" x14ac:dyDescent="0.25">
      <c r="A91" s="1">
        <v>65</v>
      </c>
      <c r="B91" s="17" t="s">
        <v>231</v>
      </c>
      <c r="C91" s="59">
        <v>1967</v>
      </c>
      <c r="D91" s="59"/>
      <c r="E91" s="60" t="s">
        <v>4</v>
      </c>
      <c r="F91" s="59">
        <v>2</v>
      </c>
      <c r="G91" s="59">
        <v>2</v>
      </c>
      <c r="H91" s="61">
        <v>421.9</v>
      </c>
      <c r="I91" s="61">
        <v>378.2</v>
      </c>
      <c r="J91" s="62">
        <v>18</v>
      </c>
      <c r="K91" s="61">
        <f>прил.2!C85</f>
        <v>150000</v>
      </c>
      <c r="L91" s="61">
        <v>0</v>
      </c>
      <c r="M91" s="61">
        <v>0</v>
      </c>
      <c r="N91" s="61">
        <v>0</v>
      </c>
      <c r="O91" s="61">
        <f t="shared" si="12"/>
        <v>150000</v>
      </c>
      <c r="P91" s="61">
        <f t="shared" si="10"/>
        <v>396.61554732945535</v>
      </c>
      <c r="Q91" s="61">
        <v>1188</v>
      </c>
      <c r="R91" s="63" t="s">
        <v>354</v>
      </c>
    </row>
    <row r="92" spans="1:18" s="24" customFormat="1" ht="24.95" customHeight="1" x14ac:dyDescent="0.25">
      <c r="A92" s="1">
        <v>66</v>
      </c>
      <c r="B92" s="17" t="s">
        <v>232</v>
      </c>
      <c r="C92" s="59">
        <v>1967</v>
      </c>
      <c r="D92" s="59"/>
      <c r="E92" s="60" t="s">
        <v>4</v>
      </c>
      <c r="F92" s="59">
        <v>2</v>
      </c>
      <c r="G92" s="59">
        <v>2</v>
      </c>
      <c r="H92" s="61">
        <v>417.4</v>
      </c>
      <c r="I92" s="61">
        <v>372.3</v>
      </c>
      <c r="J92" s="62">
        <v>21</v>
      </c>
      <c r="K92" s="61">
        <f>прил.2!C86</f>
        <v>16064028.35</v>
      </c>
      <c r="L92" s="61">
        <v>0</v>
      </c>
      <c r="M92" s="61">
        <v>0</v>
      </c>
      <c r="N92" s="61">
        <v>0</v>
      </c>
      <c r="O92" s="61">
        <f t="shared" si="12"/>
        <v>16064028.35</v>
      </c>
      <c r="P92" s="61">
        <f t="shared" si="10"/>
        <v>43148.075073865162</v>
      </c>
      <c r="Q92" s="61">
        <v>62292.44</v>
      </c>
      <c r="R92" s="63" t="s">
        <v>354</v>
      </c>
    </row>
    <row r="93" spans="1:18" s="24" customFormat="1" ht="24.95" customHeight="1" x14ac:dyDescent="0.25">
      <c r="A93" s="1">
        <v>67</v>
      </c>
      <c r="B93" s="17" t="s">
        <v>233</v>
      </c>
      <c r="C93" s="59">
        <v>1966</v>
      </c>
      <c r="D93" s="59"/>
      <c r="E93" s="60" t="s">
        <v>4</v>
      </c>
      <c r="F93" s="59">
        <v>2</v>
      </c>
      <c r="G93" s="59">
        <v>2</v>
      </c>
      <c r="H93" s="61">
        <v>431.1</v>
      </c>
      <c r="I93" s="61">
        <v>388.4</v>
      </c>
      <c r="J93" s="62">
        <v>28</v>
      </c>
      <c r="K93" s="61">
        <f>прил.2!C87</f>
        <v>100000</v>
      </c>
      <c r="L93" s="61">
        <v>0</v>
      </c>
      <c r="M93" s="61">
        <v>0</v>
      </c>
      <c r="N93" s="61">
        <v>0</v>
      </c>
      <c r="O93" s="61">
        <f t="shared" si="12"/>
        <v>100000</v>
      </c>
      <c r="P93" s="61">
        <f t="shared" si="10"/>
        <v>257.46652935118436</v>
      </c>
      <c r="Q93" s="61">
        <v>1188</v>
      </c>
      <c r="R93" s="63" t="s">
        <v>354</v>
      </c>
    </row>
    <row r="94" spans="1:18" s="24" customFormat="1" ht="24.95" customHeight="1" x14ac:dyDescent="0.25">
      <c r="A94" s="64" t="s">
        <v>323</v>
      </c>
      <c r="B94" s="18"/>
      <c r="C94" s="53" t="s">
        <v>355</v>
      </c>
      <c r="D94" s="53" t="s">
        <v>355</v>
      </c>
      <c r="E94" s="53" t="s">
        <v>355</v>
      </c>
      <c r="F94" s="53" t="s">
        <v>355</v>
      </c>
      <c r="G94" s="53" t="s">
        <v>355</v>
      </c>
      <c r="H94" s="54">
        <f>SUM(H95:H112)</f>
        <v>13985.670000000002</v>
      </c>
      <c r="I94" s="54">
        <f t="shared" ref="I94:O94" si="14">SUM(I95:I112)</f>
        <v>12147.119999999999</v>
      </c>
      <c r="J94" s="55">
        <f t="shared" si="14"/>
        <v>753</v>
      </c>
      <c r="K94" s="54">
        <f t="shared" si="14"/>
        <v>66201114.472683609</v>
      </c>
      <c r="L94" s="54">
        <f t="shared" si="14"/>
        <v>0</v>
      </c>
      <c r="M94" s="54">
        <f t="shared" si="14"/>
        <v>0</v>
      </c>
      <c r="N94" s="54">
        <f t="shared" si="14"/>
        <v>0</v>
      </c>
      <c r="O94" s="54">
        <f t="shared" si="14"/>
        <v>66201114.472683609</v>
      </c>
      <c r="P94" s="54">
        <f t="shared" si="10"/>
        <v>5449.9432353252141</v>
      </c>
      <c r="Q94" s="54">
        <f>MAX(Q95:Q112)</f>
        <v>172112.9</v>
      </c>
      <c r="R94" s="53" t="s">
        <v>355</v>
      </c>
    </row>
    <row r="95" spans="1:18" s="24" customFormat="1" ht="24.95" customHeight="1" x14ac:dyDescent="0.25">
      <c r="A95" s="1">
        <v>68</v>
      </c>
      <c r="B95" s="17" t="s">
        <v>234</v>
      </c>
      <c r="C95" s="59">
        <v>1960</v>
      </c>
      <c r="D95" s="59">
        <v>2018</v>
      </c>
      <c r="E95" s="60" t="s">
        <v>4</v>
      </c>
      <c r="F95" s="59">
        <v>2</v>
      </c>
      <c r="G95" s="59">
        <v>2</v>
      </c>
      <c r="H95" s="61">
        <v>758.34</v>
      </c>
      <c r="I95" s="61">
        <v>690.1</v>
      </c>
      <c r="J95" s="62">
        <v>49</v>
      </c>
      <c r="K95" s="61">
        <f>прил.2!C89</f>
        <v>300000</v>
      </c>
      <c r="L95" s="61">
        <v>0</v>
      </c>
      <c r="M95" s="61">
        <v>0</v>
      </c>
      <c r="N95" s="61">
        <v>0</v>
      </c>
      <c r="O95" s="61">
        <f t="shared" si="12"/>
        <v>300000</v>
      </c>
      <c r="P95" s="61">
        <f t="shared" si="10"/>
        <v>434.71960585422403</v>
      </c>
      <c r="Q95" s="61">
        <v>1188</v>
      </c>
      <c r="R95" s="63" t="s">
        <v>354</v>
      </c>
    </row>
    <row r="96" spans="1:18" s="24" customFormat="1" ht="24.95" customHeight="1" x14ac:dyDescent="0.25">
      <c r="A96" s="1">
        <v>69</v>
      </c>
      <c r="B96" s="17" t="s">
        <v>235</v>
      </c>
      <c r="C96" s="59">
        <v>1962</v>
      </c>
      <c r="D96" s="59">
        <v>2018</v>
      </c>
      <c r="E96" s="60" t="s">
        <v>4</v>
      </c>
      <c r="F96" s="59">
        <v>2</v>
      </c>
      <c r="G96" s="59">
        <v>2</v>
      </c>
      <c r="H96" s="61">
        <v>703.9</v>
      </c>
      <c r="I96" s="61">
        <v>639.9</v>
      </c>
      <c r="J96" s="62">
        <v>49</v>
      </c>
      <c r="K96" s="61">
        <f>прил.2!C90</f>
        <v>100000</v>
      </c>
      <c r="L96" s="61">
        <v>0</v>
      </c>
      <c r="M96" s="61">
        <v>0</v>
      </c>
      <c r="N96" s="61">
        <v>0</v>
      </c>
      <c r="O96" s="61">
        <f t="shared" si="12"/>
        <v>100000</v>
      </c>
      <c r="P96" s="61">
        <f t="shared" si="10"/>
        <v>156.27441787779341</v>
      </c>
      <c r="Q96" s="61">
        <v>1188</v>
      </c>
      <c r="R96" s="63" t="s">
        <v>354</v>
      </c>
    </row>
    <row r="97" spans="1:18" s="24" customFormat="1" ht="24.95" customHeight="1" x14ac:dyDescent="0.25">
      <c r="A97" s="1">
        <v>70</v>
      </c>
      <c r="B97" s="17" t="s">
        <v>236</v>
      </c>
      <c r="C97" s="59">
        <v>1962</v>
      </c>
      <c r="D97" s="59">
        <v>2018</v>
      </c>
      <c r="E97" s="60" t="s">
        <v>4</v>
      </c>
      <c r="F97" s="59">
        <v>2</v>
      </c>
      <c r="G97" s="59">
        <v>2</v>
      </c>
      <c r="H97" s="61">
        <v>388.19</v>
      </c>
      <c r="I97" s="61">
        <v>353.5</v>
      </c>
      <c r="J97" s="62">
        <v>17</v>
      </c>
      <c r="K97" s="61">
        <f>прил.2!C91</f>
        <v>165102.47348000002</v>
      </c>
      <c r="L97" s="61">
        <v>0</v>
      </c>
      <c r="M97" s="61">
        <v>0</v>
      </c>
      <c r="N97" s="61">
        <v>0</v>
      </c>
      <c r="O97" s="61">
        <f t="shared" si="12"/>
        <v>165102.47348000002</v>
      </c>
      <c r="P97" s="61">
        <f t="shared" si="10"/>
        <v>467.05084435643568</v>
      </c>
      <c r="Q97" s="61">
        <v>4236.72</v>
      </c>
      <c r="R97" s="63" t="s">
        <v>354</v>
      </c>
    </row>
    <row r="98" spans="1:18" s="24" customFormat="1" ht="24.95" customHeight="1" x14ac:dyDescent="0.25">
      <c r="A98" s="1">
        <v>71</v>
      </c>
      <c r="B98" s="17" t="s">
        <v>237</v>
      </c>
      <c r="C98" s="59">
        <v>1964</v>
      </c>
      <c r="D98" s="59">
        <v>2019</v>
      </c>
      <c r="E98" s="60" t="s">
        <v>4</v>
      </c>
      <c r="F98" s="59">
        <v>2</v>
      </c>
      <c r="G98" s="59">
        <v>2</v>
      </c>
      <c r="H98" s="61">
        <v>379.1</v>
      </c>
      <c r="I98" s="61">
        <v>366.3</v>
      </c>
      <c r="J98" s="62">
        <v>27</v>
      </c>
      <c r="K98" s="61">
        <f>прил.2!C92</f>
        <v>2257893.8995025875</v>
      </c>
      <c r="L98" s="61">
        <v>0</v>
      </c>
      <c r="M98" s="61">
        <v>0</v>
      </c>
      <c r="N98" s="61">
        <v>0</v>
      </c>
      <c r="O98" s="61">
        <f t="shared" si="12"/>
        <v>2257893.8995025875</v>
      </c>
      <c r="P98" s="61">
        <f t="shared" si="10"/>
        <v>6164.0565096985738</v>
      </c>
      <c r="Q98" s="61">
        <v>27653.72</v>
      </c>
      <c r="R98" s="63" t="s">
        <v>354</v>
      </c>
    </row>
    <row r="99" spans="1:18" s="24" customFormat="1" ht="24.95" customHeight="1" x14ac:dyDescent="0.25">
      <c r="A99" s="1">
        <v>72</v>
      </c>
      <c r="B99" s="17" t="s">
        <v>238</v>
      </c>
      <c r="C99" s="59">
        <v>1965</v>
      </c>
      <c r="D99" s="59">
        <v>2017</v>
      </c>
      <c r="E99" s="60" t="s">
        <v>4</v>
      </c>
      <c r="F99" s="59">
        <v>2</v>
      </c>
      <c r="G99" s="59">
        <v>2</v>
      </c>
      <c r="H99" s="61">
        <v>406.23</v>
      </c>
      <c r="I99" s="61">
        <v>369.3</v>
      </c>
      <c r="J99" s="62">
        <v>25</v>
      </c>
      <c r="K99" s="61">
        <f>прил.2!C93</f>
        <v>50000</v>
      </c>
      <c r="L99" s="61">
        <v>0</v>
      </c>
      <c r="M99" s="61">
        <v>0</v>
      </c>
      <c r="N99" s="61">
        <v>0</v>
      </c>
      <c r="O99" s="61">
        <f t="shared" si="12"/>
        <v>50000</v>
      </c>
      <c r="P99" s="61">
        <f t="shared" si="10"/>
        <v>135.39128080151639</v>
      </c>
      <c r="Q99" s="61">
        <v>1188</v>
      </c>
      <c r="R99" s="63" t="s">
        <v>354</v>
      </c>
    </row>
    <row r="100" spans="1:18" s="24" customFormat="1" ht="24.95" customHeight="1" x14ac:dyDescent="0.25">
      <c r="A100" s="1">
        <v>73</v>
      </c>
      <c r="B100" s="17" t="s">
        <v>239</v>
      </c>
      <c r="C100" s="59">
        <v>1967</v>
      </c>
      <c r="D100" s="59"/>
      <c r="E100" s="60" t="s">
        <v>4</v>
      </c>
      <c r="F100" s="59">
        <v>2</v>
      </c>
      <c r="G100" s="59">
        <v>2</v>
      </c>
      <c r="H100" s="61">
        <v>668.4</v>
      </c>
      <c r="I100" s="61">
        <v>419.9</v>
      </c>
      <c r="J100" s="62">
        <v>36</v>
      </c>
      <c r="K100" s="61">
        <f>прил.2!C94</f>
        <v>9469326.2720402088</v>
      </c>
      <c r="L100" s="61">
        <v>0</v>
      </c>
      <c r="M100" s="61">
        <v>0</v>
      </c>
      <c r="N100" s="61">
        <v>0</v>
      </c>
      <c r="O100" s="61">
        <f t="shared" si="12"/>
        <v>9469326.2720402088</v>
      </c>
      <c r="P100" s="61">
        <f t="shared" si="10"/>
        <v>22551.384310645892</v>
      </c>
      <c r="Q100" s="61">
        <v>65383.72</v>
      </c>
      <c r="R100" s="63" t="s">
        <v>354</v>
      </c>
    </row>
    <row r="101" spans="1:18" s="24" customFormat="1" ht="24.95" customHeight="1" x14ac:dyDescent="0.25">
      <c r="A101" s="1">
        <v>74</v>
      </c>
      <c r="B101" s="17" t="s">
        <v>240</v>
      </c>
      <c r="C101" s="59">
        <v>1964</v>
      </c>
      <c r="D101" s="59">
        <v>2017</v>
      </c>
      <c r="E101" s="60" t="s">
        <v>4</v>
      </c>
      <c r="F101" s="59">
        <v>2</v>
      </c>
      <c r="G101" s="59">
        <v>2</v>
      </c>
      <c r="H101" s="61">
        <v>370.8</v>
      </c>
      <c r="I101" s="61">
        <v>279.8</v>
      </c>
      <c r="J101" s="62">
        <v>10</v>
      </c>
      <c r="K101" s="61">
        <f>прил.2!C95</f>
        <v>50000</v>
      </c>
      <c r="L101" s="61">
        <v>0</v>
      </c>
      <c r="M101" s="61">
        <v>0</v>
      </c>
      <c r="N101" s="61">
        <v>0</v>
      </c>
      <c r="O101" s="61">
        <f t="shared" si="12"/>
        <v>50000</v>
      </c>
      <c r="P101" s="61">
        <f t="shared" si="10"/>
        <v>178.69907076483202</v>
      </c>
      <c r="Q101" s="61">
        <v>1188</v>
      </c>
      <c r="R101" s="63" t="s">
        <v>354</v>
      </c>
    </row>
    <row r="102" spans="1:18" s="24" customFormat="1" ht="24.95" customHeight="1" x14ac:dyDescent="0.25">
      <c r="A102" s="1">
        <v>75</v>
      </c>
      <c r="B102" s="17" t="s">
        <v>241</v>
      </c>
      <c r="C102" s="59">
        <v>1965</v>
      </c>
      <c r="D102" s="59">
        <v>2012</v>
      </c>
      <c r="E102" s="60" t="s">
        <v>4</v>
      </c>
      <c r="F102" s="59">
        <v>2</v>
      </c>
      <c r="G102" s="59">
        <v>2</v>
      </c>
      <c r="H102" s="61">
        <v>413.1</v>
      </c>
      <c r="I102" s="61">
        <v>365.8</v>
      </c>
      <c r="J102" s="62">
        <v>10</v>
      </c>
      <c r="K102" s="61">
        <f>прил.2!C96</f>
        <v>150000</v>
      </c>
      <c r="L102" s="61">
        <v>0</v>
      </c>
      <c r="M102" s="61">
        <v>0</v>
      </c>
      <c r="N102" s="61">
        <v>0</v>
      </c>
      <c r="O102" s="61">
        <f t="shared" si="12"/>
        <v>150000</v>
      </c>
      <c r="P102" s="61">
        <f t="shared" si="10"/>
        <v>410.06014215418259</v>
      </c>
      <c r="Q102" s="61">
        <v>1188</v>
      </c>
      <c r="R102" s="63" t="s">
        <v>354</v>
      </c>
    </row>
    <row r="103" spans="1:18" s="24" customFormat="1" ht="24.95" customHeight="1" x14ac:dyDescent="0.25">
      <c r="A103" s="1">
        <v>76</v>
      </c>
      <c r="B103" s="17" t="s">
        <v>242</v>
      </c>
      <c r="C103" s="59">
        <v>1967</v>
      </c>
      <c r="D103" s="59">
        <v>2009</v>
      </c>
      <c r="E103" s="60" t="s">
        <v>4</v>
      </c>
      <c r="F103" s="59">
        <v>2</v>
      </c>
      <c r="G103" s="59">
        <v>2</v>
      </c>
      <c r="H103" s="61">
        <v>368.9</v>
      </c>
      <c r="I103" s="61">
        <v>353.2</v>
      </c>
      <c r="J103" s="62">
        <v>10</v>
      </c>
      <c r="K103" s="61">
        <f>прил.2!C97</f>
        <v>50000</v>
      </c>
      <c r="L103" s="61">
        <v>0</v>
      </c>
      <c r="M103" s="61">
        <v>0</v>
      </c>
      <c r="N103" s="61">
        <v>0</v>
      </c>
      <c r="O103" s="61">
        <f t="shared" si="12"/>
        <v>50000</v>
      </c>
      <c r="P103" s="61">
        <f t="shared" si="10"/>
        <v>141.56285390713478</v>
      </c>
      <c r="Q103" s="61">
        <v>1188</v>
      </c>
      <c r="R103" s="63" t="s">
        <v>354</v>
      </c>
    </row>
    <row r="104" spans="1:18" s="24" customFormat="1" ht="24.95" customHeight="1" x14ac:dyDescent="0.25">
      <c r="A104" s="1">
        <v>77</v>
      </c>
      <c r="B104" s="17" t="s">
        <v>243</v>
      </c>
      <c r="C104" s="59">
        <v>1967</v>
      </c>
      <c r="D104" s="59"/>
      <c r="E104" s="60" t="s">
        <v>4</v>
      </c>
      <c r="F104" s="59">
        <v>2</v>
      </c>
      <c r="G104" s="59">
        <v>2</v>
      </c>
      <c r="H104" s="61">
        <v>453.6</v>
      </c>
      <c r="I104" s="61">
        <v>438.01</v>
      </c>
      <c r="J104" s="62">
        <v>22</v>
      </c>
      <c r="K104" s="61">
        <f>прил.2!C98</f>
        <v>100000</v>
      </c>
      <c r="L104" s="61">
        <v>0</v>
      </c>
      <c r="M104" s="61">
        <v>0</v>
      </c>
      <c r="N104" s="61">
        <v>0</v>
      </c>
      <c r="O104" s="61">
        <f t="shared" si="12"/>
        <v>100000</v>
      </c>
      <c r="P104" s="61">
        <f t="shared" si="10"/>
        <v>228.30528983356544</v>
      </c>
      <c r="Q104" s="61">
        <v>1188</v>
      </c>
      <c r="R104" s="63" t="s">
        <v>354</v>
      </c>
    </row>
    <row r="105" spans="1:18" s="24" customFormat="1" ht="24.95" customHeight="1" x14ac:dyDescent="0.25">
      <c r="A105" s="1">
        <v>78</v>
      </c>
      <c r="B105" s="17" t="s">
        <v>244</v>
      </c>
      <c r="C105" s="59">
        <v>1968</v>
      </c>
      <c r="D105" s="59"/>
      <c r="E105" s="60" t="s">
        <v>4</v>
      </c>
      <c r="F105" s="59">
        <v>2</v>
      </c>
      <c r="G105" s="59">
        <v>2</v>
      </c>
      <c r="H105" s="61">
        <v>615.5</v>
      </c>
      <c r="I105" s="61">
        <v>578.9</v>
      </c>
      <c r="J105" s="62">
        <v>28</v>
      </c>
      <c r="K105" s="61">
        <f>прил.2!C99</f>
        <v>8493280.9078342505</v>
      </c>
      <c r="L105" s="61">
        <v>0</v>
      </c>
      <c r="M105" s="61">
        <v>0</v>
      </c>
      <c r="N105" s="61">
        <v>0</v>
      </c>
      <c r="O105" s="61">
        <f t="shared" si="12"/>
        <v>8493280.9078342505</v>
      </c>
      <c r="P105" s="61">
        <f t="shared" si="10"/>
        <v>14671.41286549361</v>
      </c>
      <c r="Q105" s="61">
        <v>64784.72</v>
      </c>
      <c r="R105" s="63" t="s">
        <v>354</v>
      </c>
    </row>
    <row r="106" spans="1:18" s="24" customFormat="1" ht="24.95" customHeight="1" x14ac:dyDescent="0.25">
      <c r="A106" s="1">
        <v>79</v>
      </c>
      <c r="B106" s="17" t="s">
        <v>245</v>
      </c>
      <c r="C106" s="59">
        <v>1970</v>
      </c>
      <c r="D106" s="59"/>
      <c r="E106" s="60" t="s">
        <v>4</v>
      </c>
      <c r="F106" s="59">
        <v>2</v>
      </c>
      <c r="G106" s="59">
        <v>2</v>
      </c>
      <c r="H106" s="61">
        <v>726</v>
      </c>
      <c r="I106" s="61">
        <v>654.4</v>
      </c>
      <c r="J106" s="62">
        <v>30</v>
      </c>
      <c r="K106" s="61">
        <f>прил.2!C100</f>
        <v>897621.66188999999</v>
      </c>
      <c r="L106" s="61">
        <v>0</v>
      </c>
      <c r="M106" s="61">
        <v>0</v>
      </c>
      <c r="N106" s="61">
        <v>0</v>
      </c>
      <c r="O106" s="61">
        <f t="shared" si="12"/>
        <v>897621.66188999999</v>
      </c>
      <c r="P106" s="61">
        <f t="shared" si="10"/>
        <v>1371.6712437194376</v>
      </c>
      <c r="Q106" s="61">
        <v>5368.72</v>
      </c>
      <c r="R106" s="63" t="s">
        <v>354</v>
      </c>
    </row>
    <row r="107" spans="1:18" s="24" customFormat="1" ht="24.95" customHeight="1" x14ac:dyDescent="0.25">
      <c r="A107" s="1">
        <v>80</v>
      </c>
      <c r="B107" s="17" t="s">
        <v>246</v>
      </c>
      <c r="C107" s="59">
        <v>1970</v>
      </c>
      <c r="D107" s="59"/>
      <c r="E107" s="60" t="s">
        <v>4</v>
      </c>
      <c r="F107" s="59">
        <v>2</v>
      </c>
      <c r="G107" s="59">
        <v>2</v>
      </c>
      <c r="H107" s="61">
        <v>735.9</v>
      </c>
      <c r="I107" s="61">
        <v>636.9</v>
      </c>
      <c r="J107" s="62">
        <v>31</v>
      </c>
      <c r="K107" s="61">
        <f>прил.2!C101</f>
        <v>4587773.9840100007</v>
      </c>
      <c r="L107" s="61">
        <v>0</v>
      </c>
      <c r="M107" s="61">
        <v>0</v>
      </c>
      <c r="N107" s="61">
        <v>0</v>
      </c>
      <c r="O107" s="61">
        <f t="shared" si="12"/>
        <v>4587773.9840100007</v>
      </c>
      <c r="P107" s="61">
        <f t="shared" si="10"/>
        <v>7203.2877751766382</v>
      </c>
      <c r="Q107" s="61">
        <v>32154.720000000001</v>
      </c>
      <c r="R107" s="63" t="s">
        <v>354</v>
      </c>
    </row>
    <row r="108" spans="1:18" s="24" customFormat="1" ht="24.95" customHeight="1" x14ac:dyDescent="0.25">
      <c r="A108" s="1">
        <v>81</v>
      </c>
      <c r="B108" s="17" t="s">
        <v>247</v>
      </c>
      <c r="C108" s="59">
        <v>1984</v>
      </c>
      <c r="D108" s="59"/>
      <c r="E108" s="59" t="s">
        <v>27</v>
      </c>
      <c r="F108" s="59">
        <v>2</v>
      </c>
      <c r="G108" s="59">
        <v>2</v>
      </c>
      <c r="H108" s="61">
        <v>831.1</v>
      </c>
      <c r="I108" s="61">
        <v>748.21</v>
      </c>
      <c r="J108" s="62">
        <v>46</v>
      </c>
      <c r="K108" s="61">
        <f>прил.2!C102</f>
        <v>282470</v>
      </c>
      <c r="L108" s="61">
        <v>0</v>
      </c>
      <c r="M108" s="61">
        <v>0</v>
      </c>
      <c r="N108" s="61">
        <v>0</v>
      </c>
      <c r="O108" s="61">
        <f t="shared" si="12"/>
        <v>282470</v>
      </c>
      <c r="P108" s="61">
        <f t="shared" si="10"/>
        <v>377.52769944266981</v>
      </c>
      <c r="Q108" s="61">
        <v>1142</v>
      </c>
      <c r="R108" s="63" t="s">
        <v>354</v>
      </c>
    </row>
    <row r="109" spans="1:18" s="24" customFormat="1" ht="24.95" customHeight="1" x14ac:dyDescent="0.25">
      <c r="A109" s="1">
        <v>82</v>
      </c>
      <c r="B109" s="17" t="s">
        <v>248</v>
      </c>
      <c r="C109" s="59">
        <v>1981</v>
      </c>
      <c r="D109" s="59">
        <v>2016</v>
      </c>
      <c r="E109" s="60" t="s">
        <v>4</v>
      </c>
      <c r="F109" s="59">
        <v>5</v>
      </c>
      <c r="G109" s="59">
        <v>1</v>
      </c>
      <c r="H109" s="61">
        <v>1382.16</v>
      </c>
      <c r="I109" s="61">
        <v>1083.7</v>
      </c>
      <c r="J109" s="62">
        <v>203</v>
      </c>
      <c r="K109" s="61">
        <f>прил.2!C103</f>
        <v>3566655.1339265606</v>
      </c>
      <c r="L109" s="61">
        <v>0</v>
      </c>
      <c r="M109" s="61">
        <v>0</v>
      </c>
      <c r="N109" s="61">
        <v>0</v>
      </c>
      <c r="O109" s="61">
        <f t="shared" si="12"/>
        <v>3566655.1339265606</v>
      </c>
      <c r="P109" s="61">
        <f t="shared" si="10"/>
        <v>3291.1831078034147</v>
      </c>
      <c r="Q109" s="61">
        <v>7317.45</v>
      </c>
      <c r="R109" s="63" t="s">
        <v>354</v>
      </c>
    </row>
    <row r="110" spans="1:18" s="24" customFormat="1" ht="24.95" customHeight="1" x14ac:dyDescent="0.25">
      <c r="A110" s="1">
        <v>83</v>
      </c>
      <c r="B110" s="17" t="s">
        <v>249</v>
      </c>
      <c r="C110" s="59">
        <v>1993</v>
      </c>
      <c r="D110" s="59"/>
      <c r="E110" s="60" t="s">
        <v>4</v>
      </c>
      <c r="F110" s="59">
        <v>5</v>
      </c>
      <c r="G110" s="59">
        <v>2</v>
      </c>
      <c r="H110" s="61">
        <v>1895.85</v>
      </c>
      <c r="I110" s="61">
        <v>1723.5</v>
      </c>
      <c r="J110" s="62">
        <v>29</v>
      </c>
      <c r="K110" s="61">
        <f>прил.2!C104</f>
        <v>6643224.29</v>
      </c>
      <c r="L110" s="61">
        <v>0</v>
      </c>
      <c r="M110" s="61">
        <v>0</v>
      </c>
      <c r="N110" s="61">
        <v>0</v>
      </c>
      <c r="O110" s="61">
        <f t="shared" si="12"/>
        <v>6643224.29</v>
      </c>
      <c r="P110" s="61">
        <f t="shared" si="10"/>
        <v>3854.4962518131711</v>
      </c>
      <c r="Q110" s="61">
        <v>6478.45</v>
      </c>
      <c r="R110" s="63" t="s">
        <v>354</v>
      </c>
    </row>
    <row r="111" spans="1:18" s="24" customFormat="1" ht="24.95" customHeight="1" x14ac:dyDescent="0.25">
      <c r="A111" s="1">
        <v>84</v>
      </c>
      <c r="B111" s="17" t="s">
        <v>250</v>
      </c>
      <c r="C111" s="59">
        <v>1917</v>
      </c>
      <c r="D111" s="59"/>
      <c r="E111" s="60" t="s">
        <v>4</v>
      </c>
      <c r="F111" s="59">
        <v>2</v>
      </c>
      <c r="G111" s="59">
        <v>1</v>
      </c>
      <c r="H111" s="61">
        <v>316.60000000000002</v>
      </c>
      <c r="I111" s="61">
        <v>249.9</v>
      </c>
      <c r="J111" s="62">
        <v>12</v>
      </c>
      <c r="K111" s="61">
        <f>прил.2!C105</f>
        <v>20621577.349999998</v>
      </c>
      <c r="L111" s="61">
        <v>0</v>
      </c>
      <c r="M111" s="61">
        <v>0</v>
      </c>
      <c r="N111" s="61">
        <v>0</v>
      </c>
      <c r="O111" s="61">
        <f t="shared" si="12"/>
        <v>20621577.349999998</v>
      </c>
      <c r="P111" s="61">
        <f t="shared" si="10"/>
        <v>82519.317126850729</v>
      </c>
      <c r="Q111" s="61">
        <v>172112.9</v>
      </c>
      <c r="R111" s="63" t="s">
        <v>354</v>
      </c>
    </row>
    <row r="112" spans="1:18" s="24" customFormat="1" ht="24.95" customHeight="1" x14ac:dyDescent="0.25">
      <c r="A112" s="1">
        <v>85</v>
      </c>
      <c r="B112" s="17" t="s">
        <v>251</v>
      </c>
      <c r="C112" s="59">
        <v>1970</v>
      </c>
      <c r="D112" s="59"/>
      <c r="E112" s="60" t="s">
        <v>4</v>
      </c>
      <c r="F112" s="59">
        <v>5</v>
      </c>
      <c r="G112" s="59">
        <v>3</v>
      </c>
      <c r="H112" s="61">
        <v>2572</v>
      </c>
      <c r="I112" s="61">
        <v>2195.8000000000002</v>
      </c>
      <c r="J112" s="62">
        <v>119</v>
      </c>
      <c r="K112" s="61">
        <f>прил.2!C106</f>
        <v>8416188.5</v>
      </c>
      <c r="L112" s="61">
        <v>0</v>
      </c>
      <c r="M112" s="61">
        <v>0</v>
      </c>
      <c r="N112" s="61">
        <v>0</v>
      </c>
      <c r="O112" s="61">
        <f t="shared" si="12"/>
        <v>8416188.5</v>
      </c>
      <c r="P112" s="61">
        <f t="shared" si="10"/>
        <v>3832.857500683122</v>
      </c>
      <c r="Q112" s="61">
        <v>6478.45</v>
      </c>
      <c r="R112" s="63" t="s">
        <v>354</v>
      </c>
    </row>
    <row r="113" spans="1:18" s="24" customFormat="1" ht="24.95" customHeight="1" x14ac:dyDescent="0.25">
      <c r="A113" s="64" t="s">
        <v>311</v>
      </c>
      <c r="B113" s="18"/>
      <c r="C113" s="53" t="s">
        <v>355</v>
      </c>
      <c r="D113" s="53" t="s">
        <v>355</v>
      </c>
      <c r="E113" s="53" t="s">
        <v>355</v>
      </c>
      <c r="F113" s="53" t="s">
        <v>355</v>
      </c>
      <c r="G113" s="53" t="s">
        <v>355</v>
      </c>
      <c r="H113" s="54">
        <f>SUM(H114:H118)</f>
        <v>1970.48</v>
      </c>
      <c r="I113" s="54">
        <f t="shared" ref="I113:O113" si="15">SUM(I114:I118)</f>
        <v>1790.71</v>
      </c>
      <c r="J113" s="55">
        <f t="shared" si="15"/>
        <v>101</v>
      </c>
      <c r="K113" s="54">
        <f t="shared" si="15"/>
        <v>32830120.714500003</v>
      </c>
      <c r="L113" s="54">
        <f t="shared" si="15"/>
        <v>0</v>
      </c>
      <c r="M113" s="54">
        <f t="shared" si="15"/>
        <v>0</v>
      </c>
      <c r="N113" s="54">
        <f t="shared" si="15"/>
        <v>0</v>
      </c>
      <c r="O113" s="54">
        <f t="shared" si="15"/>
        <v>32830120.714500003</v>
      </c>
      <c r="P113" s="54">
        <f t="shared" si="10"/>
        <v>18333.577583472477</v>
      </c>
      <c r="Q113" s="54">
        <f>MAX(Q114:Q118)</f>
        <v>60714.44</v>
      </c>
      <c r="R113" s="53" t="s">
        <v>355</v>
      </c>
    </row>
    <row r="114" spans="1:18" s="24" customFormat="1" ht="24.95" customHeight="1" x14ac:dyDescent="0.25">
      <c r="A114" s="15">
        <v>86</v>
      </c>
      <c r="B114" s="17" t="s">
        <v>252</v>
      </c>
      <c r="C114" s="59">
        <v>1904</v>
      </c>
      <c r="D114" s="59">
        <v>2010</v>
      </c>
      <c r="E114" s="59" t="s">
        <v>5</v>
      </c>
      <c r="F114" s="59">
        <v>1</v>
      </c>
      <c r="G114" s="59">
        <v>1</v>
      </c>
      <c r="H114" s="61">
        <v>198.11</v>
      </c>
      <c r="I114" s="61">
        <v>175.5</v>
      </c>
      <c r="J114" s="62">
        <v>10</v>
      </c>
      <c r="K114" s="61">
        <f>прил.2!C108</f>
        <v>329683.64449999999</v>
      </c>
      <c r="L114" s="61">
        <v>0</v>
      </c>
      <c r="M114" s="61">
        <v>0</v>
      </c>
      <c r="N114" s="61">
        <v>0</v>
      </c>
      <c r="O114" s="61">
        <f t="shared" si="12"/>
        <v>329683.64449999999</v>
      </c>
      <c r="P114" s="61">
        <f t="shared" si="10"/>
        <v>1878.5392849002849</v>
      </c>
      <c r="Q114" s="61">
        <v>3968.7200000000003</v>
      </c>
      <c r="R114" s="63" t="s">
        <v>354</v>
      </c>
    </row>
    <row r="115" spans="1:18" s="24" customFormat="1" ht="24.95" customHeight="1" x14ac:dyDescent="0.25">
      <c r="A115" s="15">
        <v>87</v>
      </c>
      <c r="B115" s="17" t="s">
        <v>253</v>
      </c>
      <c r="C115" s="59">
        <v>1971</v>
      </c>
      <c r="D115" s="59">
        <v>2016</v>
      </c>
      <c r="E115" s="60" t="s">
        <v>4</v>
      </c>
      <c r="F115" s="59">
        <v>2</v>
      </c>
      <c r="G115" s="59">
        <v>2</v>
      </c>
      <c r="H115" s="61">
        <v>781.3</v>
      </c>
      <c r="I115" s="61">
        <v>717.6</v>
      </c>
      <c r="J115" s="62">
        <v>31</v>
      </c>
      <c r="K115" s="61">
        <f>прил.2!C109</f>
        <v>896491.29999999993</v>
      </c>
      <c r="L115" s="61">
        <v>0</v>
      </c>
      <c r="M115" s="61">
        <v>0</v>
      </c>
      <c r="N115" s="61">
        <v>0</v>
      </c>
      <c r="O115" s="61">
        <f t="shared" si="12"/>
        <v>896491.29999999993</v>
      </c>
      <c r="P115" s="61">
        <f t="shared" si="10"/>
        <v>1249.2911092530655</v>
      </c>
      <c r="Q115" s="61">
        <v>3826.44</v>
      </c>
      <c r="R115" s="63" t="s">
        <v>354</v>
      </c>
    </row>
    <row r="116" spans="1:18" s="24" customFormat="1" ht="24.95" customHeight="1" x14ac:dyDescent="0.25">
      <c r="A116" s="15">
        <v>88</v>
      </c>
      <c r="B116" s="17" t="s">
        <v>254</v>
      </c>
      <c r="C116" s="59">
        <v>1958</v>
      </c>
      <c r="D116" s="59"/>
      <c r="E116" s="59" t="s">
        <v>16</v>
      </c>
      <c r="F116" s="59">
        <v>1</v>
      </c>
      <c r="G116" s="59">
        <v>2</v>
      </c>
      <c r="H116" s="61">
        <v>310.87</v>
      </c>
      <c r="I116" s="61">
        <v>282.61</v>
      </c>
      <c r="J116" s="62">
        <v>26</v>
      </c>
      <c r="K116" s="61">
        <f>прил.2!C110</f>
        <v>5709727.4700000007</v>
      </c>
      <c r="L116" s="61">
        <v>0</v>
      </c>
      <c r="M116" s="61">
        <v>0</v>
      </c>
      <c r="N116" s="61">
        <v>0</v>
      </c>
      <c r="O116" s="61">
        <f t="shared" si="12"/>
        <v>5709727.4700000007</v>
      </c>
      <c r="P116" s="61">
        <f t="shared" si="10"/>
        <v>20203.557800502462</v>
      </c>
      <c r="Q116" s="61">
        <v>55516.44</v>
      </c>
      <c r="R116" s="63" t="s">
        <v>354</v>
      </c>
    </row>
    <row r="117" spans="1:18" s="24" customFormat="1" ht="24.95" customHeight="1" x14ac:dyDescent="0.25">
      <c r="A117" s="15">
        <v>89</v>
      </c>
      <c r="B117" s="17" t="s">
        <v>255</v>
      </c>
      <c r="C117" s="59">
        <v>1961</v>
      </c>
      <c r="D117" s="59"/>
      <c r="E117" s="60" t="s">
        <v>4</v>
      </c>
      <c r="F117" s="59">
        <v>2</v>
      </c>
      <c r="G117" s="59">
        <v>1</v>
      </c>
      <c r="H117" s="61">
        <v>338.1</v>
      </c>
      <c r="I117" s="61">
        <v>307.10000000000002</v>
      </c>
      <c r="J117" s="62">
        <v>18</v>
      </c>
      <c r="K117" s="61">
        <f>прил.2!C111</f>
        <v>12930387.4</v>
      </c>
      <c r="L117" s="61">
        <v>0</v>
      </c>
      <c r="M117" s="61">
        <v>0</v>
      </c>
      <c r="N117" s="61">
        <v>0</v>
      </c>
      <c r="O117" s="61">
        <f t="shared" si="12"/>
        <v>12930387.4</v>
      </c>
      <c r="P117" s="61">
        <f t="shared" si="10"/>
        <v>42104.810810810806</v>
      </c>
      <c r="Q117" s="61">
        <v>60714.44</v>
      </c>
      <c r="R117" s="63" t="s">
        <v>354</v>
      </c>
    </row>
    <row r="118" spans="1:18" s="24" customFormat="1" ht="24.95" customHeight="1" x14ac:dyDescent="0.25">
      <c r="A118" s="15">
        <v>90</v>
      </c>
      <c r="B118" s="17" t="s">
        <v>256</v>
      </c>
      <c r="C118" s="59">
        <v>1962</v>
      </c>
      <c r="D118" s="59"/>
      <c r="E118" s="60" t="s">
        <v>4</v>
      </c>
      <c r="F118" s="59">
        <v>2</v>
      </c>
      <c r="G118" s="59">
        <v>1</v>
      </c>
      <c r="H118" s="61">
        <v>342.1</v>
      </c>
      <c r="I118" s="61">
        <v>307.89999999999998</v>
      </c>
      <c r="J118" s="62">
        <v>16</v>
      </c>
      <c r="K118" s="61">
        <f>прил.2!C112</f>
        <v>12963830.9</v>
      </c>
      <c r="L118" s="61">
        <v>0</v>
      </c>
      <c r="M118" s="61">
        <v>0</v>
      </c>
      <c r="N118" s="61">
        <v>0</v>
      </c>
      <c r="O118" s="61">
        <f t="shared" si="12"/>
        <v>12963830.9</v>
      </c>
      <c r="P118" s="61">
        <f t="shared" si="10"/>
        <v>42104.030204611889</v>
      </c>
      <c r="Q118" s="61">
        <v>60714.44</v>
      </c>
      <c r="R118" s="63" t="s">
        <v>354</v>
      </c>
    </row>
    <row r="119" spans="1:18" s="24" customFormat="1" ht="24.95" customHeight="1" x14ac:dyDescent="0.25">
      <c r="A119" s="64" t="s">
        <v>308</v>
      </c>
      <c r="B119" s="18"/>
      <c r="C119" s="53" t="s">
        <v>355</v>
      </c>
      <c r="D119" s="53" t="s">
        <v>355</v>
      </c>
      <c r="E119" s="53" t="s">
        <v>355</v>
      </c>
      <c r="F119" s="53" t="s">
        <v>355</v>
      </c>
      <c r="G119" s="53" t="s">
        <v>355</v>
      </c>
      <c r="H119" s="54">
        <f>SUM(H120:H275)</f>
        <v>857437.79000000015</v>
      </c>
      <c r="I119" s="54">
        <f t="shared" ref="I119:O119" si="16">SUM(I120:I275)</f>
        <v>701581.48</v>
      </c>
      <c r="J119" s="55">
        <f t="shared" si="16"/>
        <v>40195</v>
      </c>
      <c r="K119" s="54">
        <f t="shared" si="16"/>
        <v>3517207620.7595992</v>
      </c>
      <c r="L119" s="54">
        <f t="shared" si="16"/>
        <v>0</v>
      </c>
      <c r="M119" s="54">
        <f t="shared" si="16"/>
        <v>143017532.48000002</v>
      </c>
      <c r="N119" s="54">
        <f t="shared" si="16"/>
        <v>0</v>
      </c>
      <c r="O119" s="54">
        <f t="shared" si="16"/>
        <v>3374190088.2795982</v>
      </c>
      <c r="P119" s="54">
        <f t="shared" si="10"/>
        <v>5013.2560807614236</v>
      </c>
      <c r="Q119" s="54">
        <f>MAX(Q120:Q275)</f>
        <v>178002.9</v>
      </c>
      <c r="R119" s="53" t="s">
        <v>355</v>
      </c>
    </row>
    <row r="120" spans="1:18" s="24" customFormat="1" ht="24.95" customHeight="1" x14ac:dyDescent="0.25">
      <c r="A120" s="1">
        <v>91</v>
      </c>
      <c r="B120" s="17" t="s">
        <v>32</v>
      </c>
      <c r="C120" s="59">
        <v>1954</v>
      </c>
      <c r="D120" s="59"/>
      <c r="E120" s="60" t="s">
        <v>4</v>
      </c>
      <c r="F120" s="59">
        <v>2</v>
      </c>
      <c r="G120" s="59">
        <v>1</v>
      </c>
      <c r="H120" s="61">
        <v>431.4</v>
      </c>
      <c r="I120" s="61">
        <v>388.2</v>
      </c>
      <c r="J120" s="62">
        <v>30</v>
      </c>
      <c r="K120" s="61">
        <f>прил.2!C114</f>
        <v>3628432.143149389</v>
      </c>
      <c r="L120" s="61">
        <v>0</v>
      </c>
      <c r="M120" s="61">
        <v>0</v>
      </c>
      <c r="N120" s="61">
        <v>0</v>
      </c>
      <c r="O120" s="61">
        <f t="shared" si="12"/>
        <v>3628432.143149389</v>
      </c>
      <c r="P120" s="61">
        <f t="shared" si="10"/>
        <v>9346.8112909566953</v>
      </c>
      <c r="Q120" s="61">
        <v>40984.720000000001</v>
      </c>
      <c r="R120" s="63" t="s">
        <v>354</v>
      </c>
    </row>
    <row r="121" spans="1:18" s="24" customFormat="1" ht="24.95" customHeight="1" x14ac:dyDescent="0.25">
      <c r="A121" s="1">
        <v>92</v>
      </c>
      <c r="B121" s="17" t="s">
        <v>33</v>
      </c>
      <c r="C121" s="59">
        <v>1954</v>
      </c>
      <c r="D121" s="59">
        <v>2009</v>
      </c>
      <c r="E121" s="60" t="s">
        <v>4</v>
      </c>
      <c r="F121" s="59">
        <v>2</v>
      </c>
      <c r="G121" s="59">
        <v>1</v>
      </c>
      <c r="H121" s="61">
        <v>1006.9</v>
      </c>
      <c r="I121" s="61">
        <v>474.5</v>
      </c>
      <c r="J121" s="62">
        <v>69</v>
      </c>
      <c r="K121" s="61">
        <f>прил.2!C115</f>
        <v>521380</v>
      </c>
      <c r="L121" s="61">
        <v>0</v>
      </c>
      <c r="M121" s="61">
        <v>0</v>
      </c>
      <c r="N121" s="61">
        <v>0</v>
      </c>
      <c r="O121" s="61">
        <f t="shared" si="12"/>
        <v>521380</v>
      </c>
      <c r="P121" s="61">
        <f t="shared" si="10"/>
        <v>1098.7987355110643</v>
      </c>
      <c r="Q121" s="61">
        <v>1142</v>
      </c>
      <c r="R121" s="63" t="s">
        <v>354</v>
      </c>
    </row>
    <row r="122" spans="1:18" s="24" customFormat="1" ht="24.95" customHeight="1" x14ac:dyDescent="0.25">
      <c r="A122" s="1">
        <v>93</v>
      </c>
      <c r="B122" s="17" t="s">
        <v>34</v>
      </c>
      <c r="C122" s="59">
        <v>1954</v>
      </c>
      <c r="D122" s="59"/>
      <c r="E122" s="59" t="s">
        <v>27</v>
      </c>
      <c r="F122" s="59">
        <v>2</v>
      </c>
      <c r="G122" s="59">
        <v>2</v>
      </c>
      <c r="H122" s="61">
        <v>676.9</v>
      </c>
      <c r="I122" s="61">
        <v>615.9</v>
      </c>
      <c r="J122" s="62">
        <v>35</v>
      </c>
      <c r="K122" s="61">
        <f>прил.2!C116</f>
        <v>3210099.6729751858</v>
      </c>
      <c r="L122" s="61">
        <v>0</v>
      </c>
      <c r="M122" s="61">
        <v>0</v>
      </c>
      <c r="N122" s="61">
        <v>0</v>
      </c>
      <c r="O122" s="61">
        <f t="shared" si="12"/>
        <v>3210099.6729751858</v>
      </c>
      <c r="P122" s="61">
        <f t="shared" si="10"/>
        <v>5212.046879323244</v>
      </c>
      <c r="Q122" s="61">
        <v>17737.72</v>
      </c>
      <c r="R122" s="63" t="s">
        <v>354</v>
      </c>
    </row>
    <row r="123" spans="1:18" s="24" customFormat="1" ht="24.95" customHeight="1" x14ac:dyDescent="0.25">
      <c r="A123" s="1">
        <v>94</v>
      </c>
      <c r="B123" s="17" t="s">
        <v>35</v>
      </c>
      <c r="C123" s="59">
        <v>1955</v>
      </c>
      <c r="D123" s="59">
        <v>2019</v>
      </c>
      <c r="E123" s="60" t="s">
        <v>4</v>
      </c>
      <c r="F123" s="59">
        <v>2</v>
      </c>
      <c r="G123" s="59">
        <v>1</v>
      </c>
      <c r="H123" s="61">
        <v>461.34</v>
      </c>
      <c r="I123" s="61">
        <v>419.4</v>
      </c>
      <c r="J123" s="62">
        <v>25</v>
      </c>
      <c r="K123" s="61">
        <f>прил.2!C117</f>
        <v>567593.44707999995</v>
      </c>
      <c r="L123" s="61">
        <v>0</v>
      </c>
      <c r="M123" s="61">
        <v>0</v>
      </c>
      <c r="N123" s="61">
        <v>0</v>
      </c>
      <c r="O123" s="61">
        <f t="shared" si="12"/>
        <v>567593.44707999995</v>
      </c>
      <c r="P123" s="61">
        <f t="shared" si="10"/>
        <v>1353.3463211254173</v>
      </c>
      <c r="Q123" s="61">
        <v>5368.72</v>
      </c>
      <c r="R123" s="63" t="s">
        <v>354</v>
      </c>
    </row>
    <row r="124" spans="1:18" s="24" customFormat="1" ht="24.95" customHeight="1" x14ac:dyDescent="0.25">
      <c r="A124" s="1">
        <v>95</v>
      </c>
      <c r="B124" s="17" t="s">
        <v>36</v>
      </c>
      <c r="C124" s="59">
        <v>1955</v>
      </c>
      <c r="D124" s="59">
        <v>2006</v>
      </c>
      <c r="E124" s="60" t="s">
        <v>4</v>
      </c>
      <c r="F124" s="59">
        <v>3</v>
      </c>
      <c r="G124" s="59">
        <v>3</v>
      </c>
      <c r="H124" s="61">
        <v>2129.5</v>
      </c>
      <c r="I124" s="61">
        <v>1901</v>
      </c>
      <c r="J124" s="62">
        <v>72</v>
      </c>
      <c r="K124" s="61">
        <f>прил.2!C118</f>
        <v>12833664.418430453</v>
      </c>
      <c r="L124" s="61">
        <v>0</v>
      </c>
      <c r="M124" s="61">
        <v>0</v>
      </c>
      <c r="N124" s="61">
        <v>0</v>
      </c>
      <c r="O124" s="61">
        <f t="shared" si="12"/>
        <v>12833664.418430453</v>
      </c>
      <c r="P124" s="61">
        <f t="shared" si="10"/>
        <v>6751.0070586167558</v>
      </c>
      <c r="Q124" s="61">
        <v>20146.72</v>
      </c>
      <c r="R124" s="63" t="s">
        <v>354</v>
      </c>
    </row>
    <row r="125" spans="1:18" s="24" customFormat="1" ht="24.95" customHeight="1" x14ac:dyDescent="0.25">
      <c r="A125" s="1">
        <v>96</v>
      </c>
      <c r="B125" s="17" t="s">
        <v>37</v>
      </c>
      <c r="C125" s="59">
        <v>1960</v>
      </c>
      <c r="D125" s="59">
        <v>2018</v>
      </c>
      <c r="E125" s="60" t="s">
        <v>4</v>
      </c>
      <c r="F125" s="59">
        <v>4</v>
      </c>
      <c r="G125" s="59">
        <v>2</v>
      </c>
      <c r="H125" s="61">
        <v>1953.9</v>
      </c>
      <c r="I125" s="61">
        <v>1375.3</v>
      </c>
      <c r="J125" s="62">
        <v>73</v>
      </c>
      <c r="K125" s="61">
        <f>прил.2!C119</f>
        <v>100000</v>
      </c>
      <c r="L125" s="61">
        <v>0</v>
      </c>
      <c r="M125" s="61">
        <v>0</v>
      </c>
      <c r="N125" s="61">
        <v>0</v>
      </c>
      <c r="O125" s="61">
        <f t="shared" si="12"/>
        <v>100000</v>
      </c>
      <c r="P125" s="61">
        <f t="shared" si="10"/>
        <v>72.711408419981097</v>
      </c>
      <c r="Q125" s="61">
        <v>669</v>
      </c>
      <c r="R125" s="63" t="s">
        <v>354</v>
      </c>
    </row>
    <row r="126" spans="1:18" s="24" customFormat="1" ht="24.95" customHeight="1" x14ac:dyDescent="0.25">
      <c r="A126" s="1">
        <v>97</v>
      </c>
      <c r="B126" s="17" t="s">
        <v>38</v>
      </c>
      <c r="C126" s="59">
        <v>1961</v>
      </c>
      <c r="D126" s="59"/>
      <c r="E126" s="59" t="s">
        <v>27</v>
      </c>
      <c r="F126" s="59">
        <v>2</v>
      </c>
      <c r="G126" s="59">
        <v>2</v>
      </c>
      <c r="H126" s="61">
        <v>718.8</v>
      </c>
      <c r="I126" s="61">
        <v>667.2</v>
      </c>
      <c r="J126" s="62">
        <v>34</v>
      </c>
      <c r="K126" s="61">
        <f>прил.2!C120</f>
        <v>1680099.746</v>
      </c>
      <c r="L126" s="61">
        <v>0</v>
      </c>
      <c r="M126" s="61">
        <v>0</v>
      </c>
      <c r="N126" s="61">
        <v>0</v>
      </c>
      <c r="O126" s="61">
        <f t="shared" si="12"/>
        <v>1680099.746</v>
      </c>
      <c r="P126" s="61">
        <f t="shared" si="10"/>
        <v>2518.1351109112707</v>
      </c>
      <c r="Q126" s="61">
        <v>11168.72</v>
      </c>
      <c r="R126" s="63" t="s">
        <v>354</v>
      </c>
    </row>
    <row r="127" spans="1:18" s="24" customFormat="1" ht="24.95" customHeight="1" x14ac:dyDescent="0.25">
      <c r="A127" s="1">
        <v>98</v>
      </c>
      <c r="B127" s="17" t="s">
        <v>40</v>
      </c>
      <c r="C127" s="59">
        <v>1962</v>
      </c>
      <c r="D127" s="59"/>
      <c r="E127" s="60" t="s">
        <v>4</v>
      </c>
      <c r="F127" s="59">
        <v>3</v>
      </c>
      <c r="G127" s="59">
        <v>1</v>
      </c>
      <c r="H127" s="61">
        <v>967.3</v>
      </c>
      <c r="I127" s="61">
        <v>491.8</v>
      </c>
      <c r="J127" s="62">
        <v>35</v>
      </c>
      <c r="K127" s="61">
        <f>прил.2!C121</f>
        <v>17085870.329999998</v>
      </c>
      <c r="L127" s="61">
        <v>0</v>
      </c>
      <c r="M127" s="61">
        <v>0</v>
      </c>
      <c r="N127" s="61">
        <v>0</v>
      </c>
      <c r="O127" s="61">
        <f t="shared" si="12"/>
        <v>17085870.329999998</v>
      </c>
      <c r="P127" s="61">
        <f t="shared" si="10"/>
        <v>34741.501281008539</v>
      </c>
      <c r="Q127" s="61">
        <v>178002.9</v>
      </c>
      <c r="R127" s="63" t="s">
        <v>354</v>
      </c>
    </row>
    <row r="128" spans="1:18" s="24" customFormat="1" ht="24.95" customHeight="1" x14ac:dyDescent="0.25">
      <c r="A128" s="1">
        <v>99</v>
      </c>
      <c r="B128" s="17" t="s">
        <v>41</v>
      </c>
      <c r="C128" s="59">
        <v>1964</v>
      </c>
      <c r="D128" s="59">
        <v>2004</v>
      </c>
      <c r="E128" s="59" t="s">
        <v>27</v>
      </c>
      <c r="F128" s="59">
        <v>5</v>
      </c>
      <c r="G128" s="59">
        <v>4</v>
      </c>
      <c r="H128" s="61">
        <v>4703.3</v>
      </c>
      <c r="I128" s="61">
        <v>3568</v>
      </c>
      <c r="J128" s="62">
        <v>166</v>
      </c>
      <c r="K128" s="61">
        <f>прил.2!C122</f>
        <v>17456117.019845068</v>
      </c>
      <c r="L128" s="61">
        <v>0</v>
      </c>
      <c r="M128" s="61">
        <v>0</v>
      </c>
      <c r="N128" s="61">
        <v>0</v>
      </c>
      <c r="O128" s="61">
        <f t="shared" si="12"/>
        <v>17456117.019845068</v>
      </c>
      <c r="P128" s="61">
        <f t="shared" si="10"/>
        <v>4892.4094786561291</v>
      </c>
      <c r="Q128" s="61">
        <v>15626.29</v>
      </c>
      <c r="R128" s="63" t="s">
        <v>354</v>
      </c>
    </row>
    <row r="129" spans="1:18" s="24" customFormat="1" ht="24.95" customHeight="1" x14ac:dyDescent="0.25">
      <c r="A129" s="1">
        <v>100</v>
      </c>
      <c r="B129" s="17" t="s">
        <v>42</v>
      </c>
      <c r="C129" s="59">
        <v>1964</v>
      </c>
      <c r="D129" s="59">
        <v>2003</v>
      </c>
      <c r="E129" s="59" t="s">
        <v>16</v>
      </c>
      <c r="F129" s="59">
        <v>5</v>
      </c>
      <c r="G129" s="59">
        <v>4</v>
      </c>
      <c r="H129" s="61">
        <v>4182.2</v>
      </c>
      <c r="I129" s="61">
        <v>3418.61</v>
      </c>
      <c r="J129" s="62">
        <v>183</v>
      </c>
      <c r="K129" s="61">
        <f>прил.2!C123</f>
        <v>31203896.228307866</v>
      </c>
      <c r="L129" s="61">
        <v>0</v>
      </c>
      <c r="M129" s="61">
        <v>0</v>
      </c>
      <c r="N129" s="61">
        <v>0</v>
      </c>
      <c r="O129" s="61">
        <f t="shared" si="12"/>
        <v>31203896.228307866</v>
      </c>
      <c r="P129" s="61">
        <f t="shared" si="10"/>
        <v>9127.6560439207351</v>
      </c>
      <c r="Q129" s="61">
        <v>23793.29</v>
      </c>
      <c r="R129" s="63" t="s">
        <v>354</v>
      </c>
    </row>
    <row r="130" spans="1:18" s="24" customFormat="1" ht="24.95" customHeight="1" x14ac:dyDescent="0.25">
      <c r="A130" s="1">
        <v>101</v>
      </c>
      <c r="B130" s="17" t="s">
        <v>43</v>
      </c>
      <c r="C130" s="59">
        <v>1964</v>
      </c>
      <c r="D130" s="59"/>
      <c r="E130" s="60" t="s">
        <v>4</v>
      </c>
      <c r="F130" s="59">
        <v>5</v>
      </c>
      <c r="G130" s="59">
        <v>4</v>
      </c>
      <c r="H130" s="61">
        <v>3542.3</v>
      </c>
      <c r="I130" s="61">
        <v>3147.2</v>
      </c>
      <c r="J130" s="62">
        <v>163</v>
      </c>
      <c r="K130" s="61">
        <f>прил.2!C124</f>
        <v>8106103.8889600001</v>
      </c>
      <c r="L130" s="61">
        <v>0</v>
      </c>
      <c r="M130" s="61">
        <v>0</v>
      </c>
      <c r="N130" s="61">
        <v>0</v>
      </c>
      <c r="O130" s="61">
        <f t="shared" si="12"/>
        <v>8106103.8889600001</v>
      </c>
      <c r="P130" s="61">
        <f t="shared" si="10"/>
        <v>2575.6557857651246</v>
      </c>
      <c r="Q130" s="61">
        <v>6069.29</v>
      </c>
      <c r="R130" s="63" t="s">
        <v>354</v>
      </c>
    </row>
    <row r="131" spans="1:18" s="24" customFormat="1" ht="24.95" customHeight="1" x14ac:dyDescent="0.25">
      <c r="A131" s="1">
        <v>102</v>
      </c>
      <c r="B131" s="17" t="s">
        <v>44</v>
      </c>
      <c r="C131" s="59">
        <v>1964</v>
      </c>
      <c r="D131" s="59"/>
      <c r="E131" s="59" t="s">
        <v>16</v>
      </c>
      <c r="F131" s="59">
        <v>5</v>
      </c>
      <c r="G131" s="59">
        <v>4</v>
      </c>
      <c r="H131" s="61">
        <v>4345.8</v>
      </c>
      <c r="I131" s="61">
        <v>3244.5</v>
      </c>
      <c r="J131" s="62">
        <v>160</v>
      </c>
      <c r="K131" s="61">
        <f>прил.2!C125</f>
        <v>46713413.028480001</v>
      </c>
      <c r="L131" s="61">
        <v>0</v>
      </c>
      <c r="M131" s="61">
        <v>0</v>
      </c>
      <c r="N131" s="61">
        <v>0</v>
      </c>
      <c r="O131" s="61">
        <f t="shared" si="12"/>
        <v>46713413.028480001</v>
      </c>
      <c r="P131" s="61">
        <f t="shared" si="10"/>
        <v>14397.723232695331</v>
      </c>
      <c r="Q131" s="61">
        <v>33657.019999999997</v>
      </c>
      <c r="R131" s="63" t="s">
        <v>354</v>
      </c>
    </row>
    <row r="132" spans="1:18" s="24" customFormat="1" ht="24.95" customHeight="1" x14ac:dyDescent="0.25">
      <c r="A132" s="1">
        <v>103</v>
      </c>
      <c r="B132" s="17" t="s">
        <v>45</v>
      </c>
      <c r="C132" s="59">
        <v>1964</v>
      </c>
      <c r="D132" s="59"/>
      <c r="E132" s="59" t="s">
        <v>16</v>
      </c>
      <c r="F132" s="59">
        <v>5</v>
      </c>
      <c r="G132" s="59">
        <v>4</v>
      </c>
      <c r="H132" s="61">
        <v>4175.1000000000004</v>
      </c>
      <c r="I132" s="61">
        <v>3234.1</v>
      </c>
      <c r="J132" s="62">
        <v>159</v>
      </c>
      <c r="K132" s="61">
        <f>прил.2!C126</f>
        <v>45135602.602057494</v>
      </c>
      <c r="L132" s="61">
        <v>0</v>
      </c>
      <c r="M132" s="61">
        <v>0</v>
      </c>
      <c r="N132" s="61">
        <v>0</v>
      </c>
      <c r="O132" s="61">
        <f t="shared" si="12"/>
        <v>45135602.602057494</v>
      </c>
      <c r="P132" s="61">
        <f t="shared" si="10"/>
        <v>13956.155530768219</v>
      </c>
      <c r="Q132" s="61">
        <v>31474.29</v>
      </c>
      <c r="R132" s="63" t="s">
        <v>354</v>
      </c>
    </row>
    <row r="133" spans="1:18" s="24" customFormat="1" ht="24.95" customHeight="1" x14ac:dyDescent="0.25">
      <c r="A133" s="1">
        <v>104</v>
      </c>
      <c r="B133" s="17" t="s">
        <v>46</v>
      </c>
      <c r="C133" s="59">
        <v>1964</v>
      </c>
      <c r="D133" s="59">
        <v>2003</v>
      </c>
      <c r="E133" s="59" t="s">
        <v>16</v>
      </c>
      <c r="F133" s="59">
        <v>5</v>
      </c>
      <c r="G133" s="59">
        <v>4</v>
      </c>
      <c r="H133" s="61">
        <v>3517.4</v>
      </c>
      <c r="I133" s="61">
        <v>3228.8</v>
      </c>
      <c r="J133" s="62">
        <v>154</v>
      </c>
      <c r="K133" s="61">
        <f>прил.2!C127</f>
        <v>8049123.3908799998</v>
      </c>
      <c r="L133" s="61">
        <v>0</v>
      </c>
      <c r="M133" s="61">
        <v>0</v>
      </c>
      <c r="N133" s="61">
        <v>0</v>
      </c>
      <c r="O133" s="61">
        <f t="shared" si="12"/>
        <v>8049123.3908799998</v>
      </c>
      <c r="P133" s="61">
        <f t="shared" si="10"/>
        <v>2492.9148262140729</v>
      </c>
      <c r="Q133" s="61">
        <v>6069.29</v>
      </c>
      <c r="R133" s="63" t="s">
        <v>354</v>
      </c>
    </row>
    <row r="134" spans="1:18" s="24" customFormat="1" ht="24.95" customHeight="1" x14ac:dyDescent="0.25">
      <c r="A134" s="1">
        <v>105</v>
      </c>
      <c r="B134" s="17" t="s">
        <v>47</v>
      </c>
      <c r="C134" s="59">
        <v>1964</v>
      </c>
      <c r="D134" s="59">
        <v>2003</v>
      </c>
      <c r="E134" s="60" t="s">
        <v>4</v>
      </c>
      <c r="F134" s="59">
        <v>5</v>
      </c>
      <c r="G134" s="59">
        <v>4</v>
      </c>
      <c r="H134" s="61">
        <v>3442.6</v>
      </c>
      <c r="I134" s="61">
        <v>3182.1</v>
      </c>
      <c r="J134" s="62">
        <v>178</v>
      </c>
      <c r="K134" s="61">
        <f>прил.2!C128</f>
        <v>7877953.09356</v>
      </c>
      <c r="L134" s="61">
        <v>0</v>
      </c>
      <c r="M134" s="61">
        <v>0</v>
      </c>
      <c r="N134" s="61">
        <v>0</v>
      </c>
      <c r="O134" s="61">
        <f t="shared" si="12"/>
        <v>7877953.09356</v>
      </c>
      <c r="P134" s="61">
        <f t="shared" si="10"/>
        <v>2475.7088380503442</v>
      </c>
      <c r="Q134" s="61">
        <v>6069.29</v>
      </c>
      <c r="R134" s="63" t="s">
        <v>354</v>
      </c>
    </row>
    <row r="135" spans="1:18" s="24" customFormat="1" ht="24.95" customHeight="1" x14ac:dyDescent="0.25">
      <c r="A135" s="1">
        <v>106</v>
      </c>
      <c r="B135" s="17" t="s">
        <v>48</v>
      </c>
      <c r="C135" s="59">
        <v>1964</v>
      </c>
      <c r="D135" s="59">
        <v>2003</v>
      </c>
      <c r="E135" s="60" t="s">
        <v>4</v>
      </c>
      <c r="F135" s="59">
        <v>5</v>
      </c>
      <c r="G135" s="59">
        <v>4</v>
      </c>
      <c r="H135" s="61">
        <v>3420.6</v>
      </c>
      <c r="I135" s="61">
        <v>3201.51</v>
      </c>
      <c r="J135" s="62">
        <v>176</v>
      </c>
      <c r="K135" s="61">
        <f>прил.2!C129</f>
        <v>7827608.8866799995</v>
      </c>
      <c r="L135" s="61">
        <v>0</v>
      </c>
      <c r="M135" s="61">
        <v>0</v>
      </c>
      <c r="N135" s="61">
        <v>0</v>
      </c>
      <c r="O135" s="61">
        <f t="shared" si="12"/>
        <v>7827608.8866799995</v>
      </c>
      <c r="P135" s="61">
        <f t="shared" si="10"/>
        <v>2444.9740549553176</v>
      </c>
      <c r="Q135" s="61">
        <v>6069.29</v>
      </c>
      <c r="R135" s="63" t="s">
        <v>354</v>
      </c>
    </row>
    <row r="136" spans="1:18" s="24" customFormat="1" ht="24.95" customHeight="1" x14ac:dyDescent="0.25">
      <c r="A136" s="1">
        <v>107</v>
      </c>
      <c r="B136" s="17" t="s">
        <v>49</v>
      </c>
      <c r="C136" s="59">
        <v>1964</v>
      </c>
      <c r="D136" s="59"/>
      <c r="E136" s="60" t="s">
        <v>4</v>
      </c>
      <c r="F136" s="59">
        <v>5</v>
      </c>
      <c r="G136" s="59">
        <v>4</v>
      </c>
      <c r="H136" s="61">
        <v>3437.2</v>
      </c>
      <c r="I136" s="61">
        <v>3174.7</v>
      </c>
      <c r="J136" s="62">
        <v>172</v>
      </c>
      <c r="K136" s="61">
        <f>прил.2!C130</f>
        <v>36602864.481040001</v>
      </c>
      <c r="L136" s="61">
        <v>0</v>
      </c>
      <c r="M136" s="61">
        <v>0</v>
      </c>
      <c r="N136" s="61">
        <v>0</v>
      </c>
      <c r="O136" s="61">
        <f t="shared" si="12"/>
        <v>36602864.481040001</v>
      </c>
      <c r="P136" s="61">
        <f t="shared" si="10"/>
        <v>11529.550660232464</v>
      </c>
      <c r="Q136" s="61">
        <v>31474.29</v>
      </c>
      <c r="R136" s="63" t="s">
        <v>354</v>
      </c>
    </row>
    <row r="137" spans="1:18" s="24" customFormat="1" ht="24.95" customHeight="1" x14ac:dyDescent="0.25">
      <c r="A137" s="1">
        <v>108</v>
      </c>
      <c r="B137" s="17" t="s">
        <v>50</v>
      </c>
      <c r="C137" s="59">
        <v>1965</v>
      </c>
      <c r="D137" s="59">
        <v>2004</v>
      </c>
      <c r="E137" s="59" t="s">
        <v>16</v>
      </c>
      <c r="F137" s="59">
        <v>5</v>
      </c>
      <c r="G137" s="59">
        <v>4</v>
      </c>
      <c r="H137" s="61">
        <v>4093.5</v>
      </c>
      <c r="I137" s="61">
        <v>3233.9</v>
      </c>
      <c r="J137" s="62">
        <v>146</v>
      </c>
      <c r="K137" s="61">
        <f>прил.2!C131</f>
        <v>44144858.140399098</v>
      </c>
      <c r="L137" s="61">
        <v>0</v>
      </c>
      <c r="M137" s="61">
        <v>0</v>
      </c>
      <c r="N137" s="61">
        <v>0</v>
      </c>
      <c r="O137" s="61">
        <f t="shared" si="12"/>
        <v>44144858.140399098</v>
      </c>
      <c r="P137" s="61">
        <f t="shared" si="10"/>
        <v>13650.656526299235</v>
      </c>
      <c r="Q137" s="61">
        <v>33657.019999999997</v>
      </c>
      <c r="R137" s="63" t="s">
        <v>354</v>
      </c>
    </row>
    <row r="138" spans="1:18" s="24" customFormat="1" ht="24.95" customHeight="1" x14ac:dyDescent="0.25">
      <c r="A138" s="1">
        <v>109</v>
      </c>
      <c r="B138" s="17" t="s">
        <v>51</v>
      </c>
      <c r="C138" s="59">
        <v>1965</v>
      </c>
      <c r="D138" s="59">
        <v>2006</v>
      </c>
      <c r="E138" s="59" t="s">
        <v>27</v>
      </c>
      <c r="F138" s="59">
        <v>5</v>
      </c>
      <c r="G138" s="59">
        <v>4</v>
      </c>
      <c r="H138" s="61">
        <v>4580.3999999999996</v>
      </c>
      <c r="I138" s="61">
        <v>3586.9</v>
      </c>
      <c r="J138" s="62">
        <v>150</v>
      </c>
      <c r="K138" s="61">
        <f>прил.2!C132</f>
        <v>5539107.3548800005</v>
      </c>
      <c r="L138" s="61">
        <v>0</v>
      </c>
      <c r="M138" s="61">
        <v>0</v>
      </c>
      <c r="N138" s="61">
        <v>0</v>
      </c>
      <c r="O138" s="61">
        <f t="shared" si="12"/>
        <v>5539107.3548800005</v>
      </c>
      <c r="P138" s="61">
        <f t="shared" si="10"/>
        <v>1544.2603236443726</v>
      </c>
      <c r="Q138" s="61">
        <v>2821.29</v>
      </c>
      <c r="R138" s="63" t="s">
        <v>354</v>
      </c>
    </row>
    <row r="139" spans="1:18" s="24" customFormat="1" ht="24.95" customHeight="1" x14ac:dyDescent="0.25">
      <c r="A139" s="1">
        <v>110</v>
      </c>
      <c r="B139" s="17" t="s">
        <v>52</v>
      </c>
      <c r="C139" s="59">
        <v>1965</v>
      </c>
      <c r="D139" s="59"/>
      <c r="E139" s="59" t="s">
        <v>16</v>
      </c>
      <c r="F139" s="59">
        <v>5</v>
      </c>
      <c r="G139" s="59">
        <v>4</v>
      </c>
      <c r="H139" s="61">
        <v>3489.7</v>
      </c>
      <c r="I139" s="61">
        <v>3244.79</v>
      </c>
      <c r="J139" s="62">
        <v>153</v>
      </c>
      <c r="K139" s="61">
        <f>прил.2!C133</f>
        <v>12951887.301289752</v>
      </c>
      <c r="L139" s="61">
        <v>0</v>
      </c>
      <c r="M139" s="61">
        <v>0</v>
      </c>
      <c r="N139" s="61">
        <v>0</v>
      </c>
      <c r="O139" s="61">
        <f t="shared" si="12"/>
        <v>12951887.301289752</v>
      </c>
      <c r="P139" s="61">
        <f t="shared" si="10"/>
        <v>3991.5949264173496</v>
      </c>
      <c r="Q139" s="61">
        <v>15626.29</v>
      </c>
      <c r="R139" s="63" t="s">
        <v>354</v>
      </c>
    </row>
    <row r="140" spans="1:18" s="24" customFormat="1" ht="24.95" customHeight="1" x14ac:dyDescent="0.25">
      <c r="A140" s="1">
        <v>111</v>
      </c>
      <c r="B140" s="17" t="s">
        <v>53</v>
      </c>
      <c r="C140" s="59">
        <v>1965</v>
      </c>
      <c r="D140" s="59"/>
      <c r="E140" s="59" t="s">
        <v>16</v>
      </c>
      <c r="F140" s="59">
        <v>5</v>
      </c>
      <c r="G140" s="59">
        <v>4</v>
      </c>
      <c r="H140" s="61">
        <v>3602.72</v>
      </c>
      <c r="I140" s="61">
        <v>3230.2</v>
      </c>
      <c r="J140" s="62">
        <v>167</v>
      </c>
      <c r="K140" s="61">
        <f>прил.2!C134</f>
        <v>8244367.3870799998</v>
      </c>
      <c r="L140" s="61">
        <v>0</v>
      </c>
      <c r="M140" s="61">
        <v>0</v>
      </c>
      <c r="N140" s="61">
        <v>0</v>
      </c>
      <c r="O140" s="61">
        <f t="shared" si="12"/>
        <v>8244367.3870799998</v>
      </c>
      <c r="P140" s="61">
        <f t="shared" si="10"/>
        <v>2552.2776877840383</v>
      </c>
      <c r="Q140" s="61">
        <v>6069.29</v>
      </c>
      <c r="R140" s="63" t="s">
        <v>354</v>
      </c>
    </row>
    <row r="141" spans="1:18" s="24" customFormat="1" ht="24.95" customHeight="1" x14ac:dyDescent="0.25">
      <c r="A141" s="1">
        <v>112</v>
      </c>
      <c r="B141" s="17" t="s">
        <v>54</v>
      </c>
      <c r="C141" s="59">
        <v>1965</v>
      </c>
      <c r="D141" s="59">
        <v>2019</v>
      </c>
      <c r="E141" s="59" t="s">
        <v>27</v>
      </c>
      <c r="F141" s="59">
        <v>5</v>
      </c>
      <c r="G141" s="59">
        <v>4</v>
      </c>
      <c r="H141" s="61">
        <v>4529.6000000000004</v>
      </c>
      <c r="I141" s="61">
        <v>3508.1</v>
      </c>
      <c r="J141" s="62">
        <v>182</v>
      </c>
      <c r="K141" s="61">
        <f>прил.2!C135</f>
        <v>6929289.3665600009</v>
      </c>
      <c r="L141" s="61">
        <v>0</v>
      </c>
      <c r="M141" s="61">
        <v>0</v>
      </c>
      <c r="N141" s="61">
        <v>0</v>
      </c>
      <c r="O141" s="61">
        <f t="shared" si="12"/>
        <v>6929289.3665600009</v>
      </c>
      <c r="P141" s="61">
        <f t="shared" si="10"/>
        <v>1975.2257251959754</v>
      </c>
      <c r="Q141" s="61">
        <v>9187.2900000000009</v>
      </c>
      <c r="R141" s="63" t="s">
        <v>354</v>
      </c>
    </row>
    <row r="142" spans="1:18" s="24" customFormat="1" ht="24.95" customHeight="1" x14ac:dyDescent="0.25">
      <c r="A142" s="1">
        <v>113</v>
      </c>
      <c r="B142" s="17" t="s">
        <v>55</v>
      </c>
      <c r="C142" s="59">
        <v>1965</v>
      </c>
      <c r="D142" s="59"/>
      <c r="E142" s="59" t="s">
        <v>27</v>
      </c>
      <c r="F142" s="59">
        <v>5</v>
      </c>
      <c r="G142" s="59">
        <v>4</v>
      </c>
      <c r="H142" s="61">
        <v>4746.5</v>
      </c>
      <c r="I142" s="61">
        <v>3570.7</v>
      </c>
      <c r="J142" s="62">
        <v>158</v>
      </c>
      <c r="K142" s="61">
        <f>прил.2!C136</f>
        <v>29788120.890561469</v>
      </c>
      <c r="L142" s="61">
        <v>0</v>
      </c>
      <c r="M142" s="61">
        <v>0</v>
      </c>
      <c r="N142" s="61">
        <v>0</v>
      </c>
      <c r="O142" s="61">
        <f t="shared" si="12"/>
        <v>29788120.890561469</v>
      </c>
      <c r="P142" s="61">
        <f t="shared" si="10"/>
        <v>8342.375693998787</v>
      </c>
      <c r="Q142" s="61">
        <v>21513.29</v>
      </c>
      <c r="R142" s="63" t="s">
        <v>354</v>
      </c>
    </row>
    <row r="143" spans="1:18" s="24" customFormat="1" ht="24.95" customHeight="1" x14ac:dyDescent="0.25">
      <c r="A143" s="1">
        <v>114</v>
      </c>
      <c r="B143" s="17" t="s">
        <v>56</v>
      </c>
      <c r="C143" s="59">
        <v>1966</v>
      </c>
      <c r="D143" s="59">
        <v>2003</v>
      </c>
      <c r="E143" s="59" t="s">
        <v>16</v>
      </c>
      <c r="F143" s="59">
        <v>5</v>
      </c>
      <c r="G143" s="59">
        <v>4</v>
      </c>
      <c r="H143" s="61">
        <v>4448.5</v>
      </c>
      <c r="I143" s="61">
        <v>3985.5</v>
      </c>
      <c r="J143" s="62">
        <v>170</v>
      </c>
      <c r="K143" s="61">
        <f>прил.2!C137</f>
        <v>8262283.9691333016</v>
      </c>
      <c r="L143" s="61">
        <v>0</v>
      </c>
      <c r="M143" s="61">
        <v>0</v>
      </c>
      <c r="N143" s="61">
        <v>0</v>
      </c>
      <c r="O143" s="61">
        <f t="shared" si="12"/>
        <v>8262283.9691333016</v>
      </c>
      <c r="P143" s="61">
        <f t="shared" si="10"/>
        <v>2073.0859287751355</v>
      </c>
      <c r="Q143" s="61">
        <v>9546.2900000000009</v>
      </c>
      <c r="R143" s="63" t="s">
        <v>354</v>
      </c>
    </row>
    <row r="144" spans="1:18" s="24" customFormat="1" ht="24.95" customHeight="1" x14ac:dyDescent="0.25">
      <c r="A144" s="1">
        <v>115</v>
      </c>
      <c r="B144" s="17" t="s">
        <v>57</v>
      </c>
      <c r="C144" s="59">
        <v>1966</v>
      </c>
      <c r="D144" s="59">
        <v>2007</v>
      </c>
      <c r="E144" s="60" t="s">
        <v>4</v>
      </c>
      <c r="F144" s="59">
        <v>5</v>
      </c>
      <c r="G144" s="59">
        <v>4</v>
      </c>
      <c r="H144" s="61">
        <v>4464.6000000000004</v>
      </c>
      <c r="I144" s="61">
        <v>3199.7</v>
      </c>
      <c r="J144" s="62">
        <v>164</v>
      </c>
      <c r="K144" s="61">
        <f>прил.2!C138</f>
        <v>6829853.6974799996</v>
      </c>
      <c r="L144" s="61">
        <v>0</v>
      </c>
      <c r="M144" s="61">
        <v>0</v>
      </c>
      <c r="N144" s="61">
        <v>0</v>
      </c>
      <c r="O144" s="61">
        <f t="shared" si="12"/>
        <v>6829853.6974799996</v>
      </c>
      <c r="P144" s="61">
        <f t="shared" si="10"/>
        <v>2134.5293925930555</v>
      </c>
      <c r="Q144" s="61">
        <v>9187.2900000000009</v>
      </c>
      <c r="R144" s="63" t="s">
        <v>354</v>
      </c>
    </row>
    <row r="145" spans="1:18" s="24" customFormat="1" ht="24.95" customHeight="1" x14ac:dyDescent="0.25">
      <c r="A145" s="1">
        <v>116</v>
      </c>
      <c r="B145" s="17" t="s">
        <v>58</v>
      </c>
      <c r="C145" s="59">
        <v>1966</v>
      </c>
      <c r="D145" s="59"/>
      <c r="E145" s="60" t="s">
        <v>4</v>
      </c>
      <c r="F145" s="59">
        <v>5</v>
      </c>
      <c r="G145" s="59">
        <v>4</v>
      </c>
      <c r="H145" s="61">
        <v>4207.2</v>
      </c>
      <c r="I145" s="61">
        <v>3208.9</v>
      </c>
      <c r="J145" s="62">
        <v>199</v>
      </c>
      <c r="K145" s="61">
        <f>прил.2!C139</f>
        <v>34535762.763480008</v>
      </c>
      <c r="L145" s="61">
        <v>0</v>
      </c>
      <c r="M145" s="61">
        <v>0</v>
      </c>
      <c r="N145" s="61">
        <v>0</v>
      </c>
      <c r="O145" s="61">
        <f t="shared" si="12"/>
        <v>34535762.763480008</v>
      </c>
      <c r="P145" s="61">
        <f t="shared" si="10"/>
        <v>10762.492680818974</v>
      </c>
      <c r="Q145" s="61">
        <v>25992.02</v>
      </c>
      <c r="R145" s="63" t="s">
        <v>354</v>
      </c>
    </row>
    <row r="146" spans="1:18" s="24" customFormat="1" ht="24.95" customHeight="1" x14ac:dyDescent="0.25">
      <c r="A146" s="1">
        <v>117</v>
      </c>
      <c r="B146" s="17" t="s">
        <v>59</v>
      </c>
      <c r="C146" s="59">
        <v>1966</v>
      </c>
      <c r="D146" s="59">
        <v>2007</v>
      </c>
      <c r="E146" s="60" t="s">
        <v>4</v>
      </c>
      <c r="F146" s="59">
        <v>4</v>
      </c>
      <c r="G146" s="59">
        <v>2</v>
      </c>
      <c r="H146" s="61">
        <v>1385.45</v>
      </c>
      <c r="I146" s="61">
        <v>1259.5</v>
      </c>
      <c r="J146" s="62">
        <v>91</v>
      </c>
      <c r="K146" s="61">
        <f>прил.2!C140</f>
        <v>1703254.2203599999</v>
      </c>
      <c r="L146" s="61">
        <v>0</v>
      </c>
      <c r="M146" s="61">
        <v>0</v>
      </c>
      <c r="N146" s="61">
        <v>0</v>
      </c>
      <c r="O146" s="61">
        <f t="shared" si="12"/>
        <v>1703254.2203599999</v>
      </c>
      <c r="P146" s="61">
        <f t="shared" ref="P146:P209" si="17">K146/I146</f>
        <v>1352.3257009606987</v>
      </c>
      <c r="Q146" s="61">
        <v>2867.02</v>
      </c>
      <c r="R146" s="63" t="s">
        <v>354</v>
      </c>
    </row>
    <row r="147" spans="1:18" s="24" customFormat="1" ht="24.95" customHeight="1" x14ac:dyDescent="0.25">
      <c r="A147" s="1">
        <v>118</v>
      </c>
      <c r="B147" s="17" t="s">
        <v>60</v>
      </c>
      <c r="C147" s="59">
        <v>1966</v>
      </c>
      <c r="D147" s="59"/>
      <c r="E147" s="60" t="s">
        <v>4</v>
      </c>
      <c r="F147" s="59">
        <v>5</v>
      </c>
      <c r="G147" s="59">
        <v>4</v>
      </c>
      <c r="H147" s="61">
        <v>4160.3999999999996</v>
      </c>
      <c r="I147" s="61">
        <v>3107.4</v>
      </c>
      <c r="J147" s="62">
        <v>251</v>
      </c>
      <c r="K147" s="61">
        <f>прил.2!C141</f>
        <v>20412704.702822614</v>
      </c>
      <c r="L147" s="61">
        <v>0</v>
      </c>
      <c r="M147" s="61">
        <v>0</v>
      </c>
      <c r="N147" s="61">
        <v>0</v>
      </c>
      <c r="O147" s="61">
        <f t="shared" si="12"/>
        <v>20412704.702822614</v>
      </c>
      <c r="P147" s="61">
        <f t="shared" si="17"/>
        <v>6569.0624647044515</v>
      </c>
      <c r="Q147" s="61">
        <v>17952.02</v>
      </c>
      <c r="R147" s="63" t="s">
        <v>354</v>
      </c>
    </row>
    <row r="148" spans="1:18" s="24" customFormat="1" ht="24.95" customHeight="1" x14ac:dyDescent="0.25">
      <c r="A148" s="1">
        <v>119</v>
      </c>
      <c r="B148" s="17" t="s">
        <v>61</v>
      </c>
      <c r="C148" s="59">
        <v>1966</v>
      </c>
      <c r="D148" s="59">
        <v>2006</v>
      </c>
      <c r="E148" s="60" t="s">
        <v>4</v>
      </c>
      <c r="F148" s="59">
        <v>5</v>
      </c>
      <c r="G148" s="59">
        <v>6</v>
      </c>
      <c r="H148" s="61">
        <v>6296.9</v>
      </c>
      <c r="I148" s="61">
        <v>4542.6000000000004</v>
      </c>
      <c r="J148" s="62">
        <v>221</v>
      </c>
      <c r="K148" s="61">
        <f>прил.2!C142</f>
        <v>65853568.200199991</v>
      </c>
      <c r="L148" s="61">
        <v>0</v>
      </c>
      <c r="M148" s="61">
        <v>0</v>
      </c>
      <c r="N148" s="61">
        <v>0</v>
      </c>
      <c r="O148" s="61">
        <f t="shared" ref="O148:O211" si="18">K148-L148-M148-N148</f>
        <v>65853568.200199991</v>
      </c>
      <c r="P148" s="61">
        <f t="shared" si="17"/>
        <v>14496.889050367628</v>
      </c>
      <c r="Q148" s="61">
        <v>31474.29</v>
      </c>
      <c r="R148" s="63" t="s">
        <v>354</v>
      </c>
    </row>
    <row r="149" spans="1:18" s="24" customFormat="1" ht="24.95" customHeight="1" x14ac:dyDescent="0.25">
      <c r="A149" s="1">
        <v>120</v>
      </c>
      <c r="B149" s="17" t="s">
        <v>62</v>
      </c>
      <c r="C149" s="59">
        <v>1966</v>
      </c>
      <c r="D149" s="59">
        <v>2008</v>
      </c>
      <c r="E149" s="60" t="s">
        <v>4</v>
      </c>
      <c r="F149" s="59">
        <v>5</v>
      </c>
      <c r="G149" s="59">
        <v>6</v>
      </c>
      <c r="H149" s="61">
        <v>5955.2</v>
      </c>
      <c r="I149" s="61">
        <v>4573.3999999999996</v>
      </c>
      <c r="J149" s="62">
        <v>290</v>
      </c>
      <c r="K149" s="61">
        <f>прил.2!C143</f>
        <v>38577186.190279998</v>
      </c>
      <c r="L149" s="61">
        <v>0</v>
      </c>
      <c r="M149" s="61">
        <v>0</v>
      </c>
      <c r="N149" s="61">
        <v>0</v>
      </c>
      <c r="O149" s="61">
        <f t="shared" si="18"/>
        <v>38577186.190279998</v>
      </c>
      <c r="P149" s="61">
        <f t="shared" si="17"/>
        <v>8435.1218328333416</v>
      </c>
      <c r="Q149" s="61">
        <v>16030.29</v>
      </c>
      <c r="R149" s="63" t="s">
        <v>354</v>
      </c>
    </row>
    <row r="150" spans="1:18" s="24" customFormat="1" ht="24.95" customHeight="1" x14ac:dyDescent="0.25">
      <c r="A150" s="1">
        <v>121</v>
      </c>
      <c r="B150" s="17" t="s">
        <v>63</v>
      </c>
      <c r="C150" s="59">
        <v>1966</v>
      </c>
      <c r="D150" s="59"/>
      <c r="E150" s="59" t="s">
        <v>16</v>
      </c>
      <c r="F150" s="59">
        <v>5</v>
      </c>
      <c r="G150" s="59">
        <v>4</v>
      </c>
      <c r="H150" s="61">
        <v>4398.3999999999996</v>
      </c>
      <c r="I150" s="61">
        <v>3944.9</v>
      </c>
      <c r="J150" s="62">
        <v>144</v>
      </c>
      <c r="K150" s="61">
        <f>прил.2!C144</f>
        <v>13158406.343719998</v>
      </c>
      <c r="L150" s="61">
        <v>0</v>
      </c>
      <c r="M150" s="61">
        <v>0</v>
      </c>
      <c r="N150" s="61">
        <v>0</v>
      </c>
      <c r="O150" s="61">
        <f t="shared" si="18"/>
        <v>13158406.343719998</v>
      </c>
      <c r="P150" s="61">
        <f t="shared" si="17"/>
        <v>3335.5487702400565</v>
      </c>
      <c r="Q150" s="61">
        <v>8222.2900000000009</v>
      </c>
      <c r="R150" s="63" t="s">
        <v>354</v>
      </c>
    </row>
    <row r="151" spans="1:18" s="24" customFormat="1" ht="24.95" customHeight="1" x14ac:dyDescent="0.25">
      <c r="A151" s="1">
        <v>122</v>
      </c>
      <c r="B151" s="17" t="s">
        <v>64</v>
      </c>
      <c r="C151" s="59">
        <v>1966</v>
      </c>
      <c r="D151" s="59"/>
      <c r="E151" s="59" t="s">
        <v>16</v>
      </c>
      <c r="F151" s="59">
        <v>5</v>
      </c>
      <c r="G151" s="59">
        <v>4</v>
      </c>
      <c r="H151" s="61">
        <v>4363.3999999999996</v>
      </c>
      <c r="I151" s="61">
        <v>3869</v>
      </c>
      <c r="J151" s="62">
        <v>117</v>
      </c>
      <c r="K151" s="61">
        <f>прил.2!C145</f>
        <v>24657739.128439996</v>
      </c>
      <c r="L151" s="61">
        <v>0</v>
      </c>
      <c r="M151" s="61">
        <v>0</v>
      </c>
      <c r="N151" s="61">
        <v>0</v>
      </c>
      <c r="O151" s="61">
        <f t="shared" si="18"/>
        <v>24657739.128439996</v>
      </c>
      <c r="P151" s="61">
        <f t="shared" si="17"/>
        <v>6373.1556289583859</v>
      </c>
      <c r="Q151" s="61">
        <v>13750.29</v>
      </c>
      <c r="R151" s="63" t="s">
        <v>354</v>
      </c>
    </row>
    <row r="152" spans="1:18" s="24" customFormat="1" ht="24.95" customHeight="1" x14ac:dyDescent="0.25">
      <c r="A152" s="1">
        <v>123</v>
      </c>
      <c r="B152" s="17" t="s">
        <v>65</v>
      </c>
      <c r="C152" s="59">
        <v>1966</v>
      </c>
      <c r="D152" s="59"/>
      <c r="E152" s="59" t="s">
        <v>16</v>
      </c>
      <c r="F152" s="59">
        <v>5</v>
      </c>
      <c r="G152" s="59">
        <v>3</v>
      </c>
      <c r="H152" s="61">
        <v>2833.7</v>
      </c>
      <c r="I152" s="61">
        <v>2588.46</v>
      </c>
      <c r="J152" s="62">
        <v>173</v>
      </c>
      <c r="K152" s="61">
        <f>прил.2!C146</f>
        <v>27512494.999671955</v>
      </c>
      <c r="L152" s="61">
        <v>0</v>
      </c>
      <c r="M152" s="61">
        <v>0</v>
      </c>
      <c r="N152" s="61">
        <v>0</v>
      </c>
      <c r="O152" s="61">
        <f t="shared" si="18"/>
        <v>27512494.999671955</v>
      </c>
      <c r="P152" s="61">
        <f t="shared" si="17"/>
        <v>10628.904831317444</v>
      </c>
      <c r="Q152" s="61">
        <v>29194.29</v>
      </c>
      <c r="R152" s="63" t="s">
        <v>354</v>
      </c>
    </row>
    <row r="153" spans="1:18" s="24" customFormat="1" ht="24.95" customHeight="1" x14ac:dyDescent="0.25">
      <c r="A153" s="1">
        <v>124</v>
      </c>
      <c r="B153" s="17" t="s">
        <v>66</v>
      </c>
      <c r="C153" s="59">
        <v>1967</v>
      </c>
      <c r="D153" s="59">
        <v>2018</v>
      </c>
      <c r="E153" s="60" t="s">
        <v>4</v>
      </c>
      <c r="F153" s="59">
        <v>5</v>
      </c>
      <c r="G153" s="59">
        <v>4</v>
      </c>
      <c r="H153" s="61">
        <v>4597.38</v>
      </c>
      <c r="I153" s="61">
        <v>3853.51</v>
      </c>
      <c r="J153" s="62">
        <v>177</v>
      </c>
      <c r="K153" s="61">
        <f>прил.2!C147</f>
        <v>24033194.723521356</v>
      </c>
      <c r="L153" s="61">
        <v>0</v>
      </c>
      <c r="M153" s="61">
        <v>0</v>
      </c>
      <c r="N153" s="61">
        <v>0</v>
      </c>
      <c r="O153" s="61">
        <f t="shared" si="18"/>
        <v>24033194.723521356</v>
      </c>
      <c r="P153" s="61">
        <f t="shared" si="17"/>
        <v>6236.7023112750076</v>
      </c>
      <c r="Q153" s="61">
        <v>18311.02</v>
      </c>
      <c r="R153" s="63" t="s">
        <v>354</v>
      </c>
    </row>
    <row r="154" spans="1:18" s="24" customFormat="1" ht="24.95" customHeight="1" x14ac:dyDescent="0.25">
      <c r="A154" s="1">
        <v>125</v>
      </c>
      <c r="B154" s="17" t="s">
        <v>67</v>
      </c>
      <c r="C154" s="59">
        <v>1967</v>
      </c>
      <c r="D154" s="59"/>
      <c r="E154" s="59" t="s">
        <v>27</v>
      </c>
      <c r="F154" s="59">
        <v>5</v>
      </c>
      <c r="G154" s="59">
        <v>6</v>
      </c>
      <c r="H154" s="61">
        <v>5747.7</v>
      </c>
      <c r="I154" s="61">
        <v>4433.21</v>
      </c>
      <c r="J154" s="62">
        <v>218</v>
      </c>
      <c r="K154" s="61">
        <f>прил.2!C148</f>
        <v>28609673.987119999</v>
      </c>
      <c r="L154" s="61">
        <v>0</v>
      </c>
      <c r="M154" s="61">
        <v>0</v>
      </c>
      <c r="N154" s="61">
        <v>0</v>
      </c>
      <c r="O154" s="61">
        <f t="shared" si="18"/>
        <v>28609673.987119999</v>
      </c>
      <c r="P154" s="61">
        <f t="shared" si="17"/>
        <v>6453.4894550720583</v>
      </c>
      <c r="Q154" s="61">
        <v>13750.29</v>
      </c>
      <c r="R154" s="63" t="s">
        <v>354</v>
      </c>
    </row>
    <row r="155" spans="1:18" s="24" customFormat="1" ht="24.95" customHeight="1" x14ac:dyDescent="0.25">
      <c r="A155" s="1">
        <v>126</v>
      </c>
      <c r="B155" s="17" t="s">
        <v>68</v>
      </c>
      <c r="C155" s="59">
        <v>1967</v>
      </c>
      <c r="D155" s="59"/>
      <c r="E155" s="60" t="s">
        <v>4</v>
      </c>
      <c r="F155" s="59">
        <v>5</v>
      </c>
      <c r="G155" s="59">
        <v>4</v>
      </c>
      <c r="H155" s="61">
        <v>5515.1</v>
      </c>
      <c r="I155" s="61">
        <v>3245.2</v>
      </c>
      <c r="J155" s="62">
        <v>195</v>
      </c>
      <c r="K155" s="61">
        <f>прил.2!C149</f>
        <v>5207626.62</v>
      </c>
      <c r="L155" s="61">
        <v>0</v>
      </c>
      <c r="M155" s="61">
        <v>0</v>
      </c>
      <c r="N155" s="61">
        <v>0</v>
      </c>
      <c r="O155" s="61">
        <f t="shared" si="18"/>
        <v>5207626.62</v>
      </c>
      <c r="P155" s="61">
        <f t="shared" si="17"/>
        <v>1604.7166954270924</v>
      </c>
      <c r="Q155" s="61">
        <v>3399.43</v>
      </c>
      <c r="R155" s="63" t="s">
        <v>354</v>
      </c>
    </row>
    <row r="156" spans="1:18" s="24" customFormat="1" ht="24.95" customHeight="1" x14ac:dyDescent="0.25">
      <c r="A156" s="1">
        <v>127</v>
      </c>
      <c r="B156" s="17" t="s">
        <v>69</v>
      </c>
      <c r="C156" s="59">
        <v>1967</v>
      </c>
      <c r="D156" s="59">
        <v>1983</v>
      </c>
      <c r="E156" s="60" t="s">
        <v>4</v>
      </c>
      <c r="F156" s="59">
        <v>4</v>
      </c>
      <c r="G156" s="59">
        <v>4</v>
      </c>
      <c r="H156" s="61">
        <v>2973.9</v>
      </c>
      <c r="I156" s="61">
        <v>2731.4</v>
      </c>
      <c r="J156" s="62">
        <v>88</v>
      </c>
      <c r="K156" s="61">
        <f>прил.2!C150</f>
        <v>56651662.790000007</v>
      </c>
      <c r="L156" s="61">
        <v>0</v>
      </c>
      <c r="M156" s="61">
        <v>0</v>
      </c>
      <c r="N156" s="61">
        <v>0</v>
      </c>
      <c r="O156" s="61">
        <f t="shared" si="18"/>
        <v>56651662.790000007</v>
      </c>
      <c r="P156" s="61">
        <f t="shared" si="17"/>
        <v>20740.888478435969</v>
      </c>
      <c r="Q156" s="61">
        <v>30262.45</v>
      </c>
      <c r="R156" s="63" t="s">
        <v>354</v>
      </c>
    </row>
    <row r="157" spans="1:18" s="24" customFormat="1" ht="24.95" customHeight="1" x14ac:dyDescent="0.25">
      <c r="A157" s="1">
        <v>128</v>
      </c>
      <c r="B157" s="17" t="s">
        <v>70</v>
      </c>
      <c r="C157" s="59">
        <v>1967</v>
      </c>
      <c r="D157" s="59"/>
      <c r="E157" s="59" t="s">
        <v>27</v>
      </c>
      <c r="F157" s="59">
        <v>5</v>
      </c>
      <c r="G157" s="59">
        <v>6</v>
      </c>
      <c r="H157" s="61">
        <v>4816.1000000000004</v>
      </c>
      <c r="I157" s="61">
        <v>4433</v>
      </c>
      <c r="J157" s="62">
        <v>350</v>
      </c>
      <c r="K157" s="61">
        <f>прил.2!C151</f>
        <v>22201429.400659468</v>
      </c>
      <c r="L157" s="61">
        <v>0</v>
      </c>
      <c r="M157" s="61">
        <v>0</v>
      </c>
      <c r="N157" s="61">
        <v>0</v>
      </c>
      <c r="O157" s="61">
        <f t="shared" si="18"/>
        <v>22201429.400659468</v>
      </c>
      <c r="P157" s="61">
        <f t="shared" si="17"/>
        <v>5008.2177759213782</v>
      </c>
      <c r="Q157" s="61">
        <v>8581.2900000000009</v>
      </c>
      <c r="R157" s="63" t="s">
        <v>354</v>
      </c>
    </row>
    <row r="158" spans="1:18" s="24" customFormat="1" ht="24.95" customHeight="1" x14ac:dyDescent="0.25">
      <c r="A158" s="1">
        <v>129</v>
      </c>
      <c r="B158" s="17" t="s">
        <v>71</v>
      </c>
      <c r="C158" s="59">
        <v>1967</v>
      </c>
      <c r="D158" s="59"/>
      <c r="E158" s="59" t="s">
        <v>16</v>
      </c>
      <c r="F158" s="59">
        <v>5</v>
      </c>
      <c r="G158" s="59">
        <v>4</v>
      </c>
      <c r="H158" s="61">
        <v>4369.2</v>
      </c>
      <c r="I158" s="61">
        <v>3638.6</v>
      </c>
      <c r="J158" s="62">
        <v>203</v>
      </c>
      <c r="K158" s="61">
        <f>прил.2!C152</f>
        <v>17673316.130000003</v>
      </c>
      <c r="L158" s="61">
        <v>0</v>
      </c>
      <c r="M158" s="61">
        <v>0</v>
      </c>
      <c r="N158" s="61">
        <v>0</v>
      </c>
      <c r="O158" s="61">
        <f t="shared" si="18"/>
        <v>17673316.130000003</v>
      </c>
      <c r="P158" s="61">
        <f t="shared" si="17"/>
        <v>4857.1747732644435</v>
      </c>
      <c r="Q158" s="61">
        <v>8250.4500000000007</v>
      </c>
      <c r="R158" s="63" t="s">
        <v>354</v>
      </c>
    </row>
    <row r="159" spans="1:18" s="24" customFormat="1" ht="24.95" customHeight="1" x14ac:dyDescent="0.25">
      <c r="A159" s="1">
        <v>130</v>
      </c>
      <c r="B159" s="17" t="s">
        <v>72</v>
      </c>
      <c r="C159" s="59">
        <v>1968</v>
      </c>
      <c r="D159" s="59"/>
      <c r="E159" s="59" t="s">
        <v>27</v>
      </c>
      <c r="F159" s="59">
        <v>5</v>
      </c>
      <c r="G159" s="59">
        <v>6</v>
      </c>
      <c r="H159" s="61">
        <v>5674.3</v>
      </c>
      <c r="I159" s="61">
        <v>4355.6000000000004</v>
      </c>
      <c r="J159" s="62">
        <v>213</v>
      </c>
      <c r="K159" s="61">
        <f>прил.2!C153</f>
        <v>11943633.960000001</v>
      </c>
      <c r="L159" s="61">
        <v>0</v>
      </c>
      <c r="M159" s="61">
        <v>0</v>
      </c>
      <c r="N159" s="61">
        <v>0</v>
      </c>
      <c r="O159" s="61">
        <f t="shared" si="18"/>
        <v>11943633.960000001</v>
      </c>
      <c r="P159" s="61">
        <f t="shared" si="17"/>
        <v>2742.1328772155384</v>
      </c>
      <c r="Q159" s="61">
        <v>6738.29</v>
      </c>
      <c r="R159" s="63" t="s">
        <v>354</v>
      </c>
    </row>
    <row r="160" spans="1:18" s="24" customFormat="1" ht="24.95" customHeight="1" x14ac:dyDescent="0.25">
      <c r="A160" s="1">
        <v>131</v>
      </c>
      <c r="B160" s="17" t="s">
        <v>73</v>
      </c>
      <c r="C160" s="59">
        <v>1968</v>
      </c>
      <c r="D160" s="59">
        <v>2004</v>
      </c>
      <c r="E160" s="60" t="s">
        <v>27</v>
      </c>
      <c r="F160" s="59">
        <v>5</v>
      </c>
      <c r="G160" s="59">
        <v>4</v>
      </c>
      <c r="H160" s="61">
        <v>3010.7</v>
      </c>
      <c r="I160" s="61">
        <v>2727</v>
      </c>
      <c r="J160" s="62">
        <v>106</v>
      </c>
      <c r="K160" s="61">
        <f>прил.2!C154</f>
        <v>17583829.4215471</v>
      </c>
      <c r="L160" s="61">
        <v>0</v>
      </c>
      <c r="M160" s="61">
        <v>0</v>
      </c>
      <c r="N160" s="61">
        <v>0</v>
      </c>
      <c r="O160" s="61">
        <f t="shared" si="18"/>
        <v>17583829.4215471</v>
      </c>
      <c r="P160" s="61">
        <f t="shared" si="17"/>
        <v>6448.0489261265493</v>
      </c>
      <c r="Q160" s="61">
        <v>20364.29</v>
      </c>
      <c r="R160" s="63" t="s">
        <v>354</v>
      </c>
    </row>
    <row r="161" spans="1:18" s="24" customFormat="1" ht="24.95" customHeight="1" x14ac:dyDescent="0.25">
      <c r="A161" s="1">
        <v>132</v>
      </c>
      <c r="B161" s="17" t="s">
        <v>74</v>
      </c>
      <c r="C161" s="59">
        <v>1968</v>
      </c>
      <c r="D161" s="59">
        <v>2006</v>
      </c>
      <c r="E161" s="60" t="s">
        <v>4</v>
      </c>
      <c r="F161" s="59">
        <v>2</v>
      </c>
      <c r="G161" s="59">
        <v>3</v>
      </c>
      <c r="H161" s="61">
        <v>970.97</v>
      </c>
      <c r="I161" s="61">
        <v>882.7</v>
      </c>
      <c r="J161" s="62">
        <v>78</v>
      </c>
      <c r="K161" s="61">
        <f>прил.2!C155</f>
        <v>5288509.59</v>
      </c>
      <c r="L161" s="61">
        <v>0</v>
      </c>
      <c r="M161" s="61">
        <v>0</v>
      </c>
      <c r="N161" s="61">
        <v>0</v>
      </c>
      <c r="O161" s="61">
        <f t="shared" si="18"/>
        <v>5288509.59</v>
      </c>
      <c r="P161" s="61">
        <f t="shared" si="17"/>
        <v>5991.2876288659791</v>
      </c>
      <c r="Q161" s="61">
        <v>10082.83</v>
      </c>
      <c r="R161" s="63" t="s">
        <v>354</v>
      </c>
    </row>
    <row r="162" spans="1:18" s="24" customFormat="1" ht="24.95" customHeight="1" x14ac:dyDescent="0.25">
      <c r="A162" s="1">
        <v>133</v>
      </c>
      <c r="B162" s="17" t="s">
        <v>75</v>
      </c>
      <c r="C162" s="59">
        <v>1969</v>
      </c>
      <c r="D162" s="59"/>
      <c r="E162" s="60" t="s">
        <v>4</v>
      </c>
      <c r="F162" s="59">
        <v>5</v>
      </c>
      <c r="G162" s="59">
        <v>3</v>
      </c>
      <c r="H162" s="61">
        <v>3715.69</v>
      </c>
      <c r="I162" s="61">
        <v>2932.3</v>
      </c>
      <c r="J162" s="62">
        <v>545</v>
      </c>
      <c r="K162" s="61">
        <f>прил.2!C156</f>
        <v>2279224.42</v>
      </c>
      <c r="L162" s="61">
        <v>0</v>
      </c>
      <c r="M162" s="61">
        <v>0</v>
      </c>
      <c r="N162" s="61">
        <v>0</v>
      </c>
      <c r="O162" s="61">
        <f t="shared" si="18"/>
        <v>2279224.42</v>
      </c>
      <c r="P162" s="61">
        <f t="shared" si="17"/>
        <v>777.28214029942353</v>
      </c>
      <c r="Q162" s="61">
        <v>7317.45</v>
      </c>
      <c r="R162" s="63" t="s">
        <v>354</v>
      </c>
    </row>
    <row r="163" spans="1:18" s="24" customFormat="1" ht="24.95" customHeight="1" x14ac:dyDescent="0.25">
      <c r="A163" s="1">
        <v>134</v>
      </c>
      <c r="B163" s="17" t="s">
        <v>76</v>
      </c>
      <c r="C163" s="59">
        <v>1969</v>
      </c>
      <c r="D163" s="59"/>
      <c r="E163" s="60" t="s">
        <v>4</v>
      </c>
      <c r="F163" s="59">
        <v>5</v>
      </c>
      <c r="G163" s="59">
        <v>2</v>
      </c>
      <c r="H163" s="61">
        <v>1950.85</v>
      </c>
      <c r="I163" s="61">
        <v>1773.52</v>
      </c>
      <c r="J163" s="62">
        <v>96</v>
      </c>
      <c r="K163" s="61">
        <f>прил.2!C157</f>
        <v>4256134.32596</v>
      </c>
      <c r="L163" s="61">
        <v>0</v>
      </c>
      <c r="M163" s="61">
        <v>0</v>
      </c>
      <c r="N163" s="61">
        <v>0</v>
      </c>
      <c r="O163" s="61">
        <f t="shared" si="18"/>
        <v>4256134.32596</v>
      </c>
      <c r="P163" s="61">
        <f t="shared" si="17"/>
        <v>2399.8231347602509</v>
      </c>
      <c r="Q163" s="61">
        <v>6980.29</v>
      </c>
      <c r="R163" s="63" t="s">
        <v>354</v>
      </c>
    </row>
    <row r="164" spans="1:18" s="24" customFormat="1" ht="24.95" customHeight="1" x14ac:dyDescent="0.25">
      <c r="A164" s="1">
        <v>135</v>
      </c>
      <c r="B164" s="17" t="s">
        <v>77</v>
      </c>
      <c r="C164" s="59">
        <v>1969</v>
      </c>
      <c r="D164" s="59">
        <v>2006</v>
      </c>
      <c r="E164" s="60" t="s">
        <v>4</v>
      </c>
      <c r="F164" s="59">
        <v>5</v>
      </c>
      <c r="G164" s="59">
        <v>6</v>
      </c>
      <c r="H164" s="61">
        <v>4391</v>
      </c>
      <c r="I164" s="61">
        <v>4320.7299999999996</v>
      </c>
      <c r="J164" s="62">
        <v>254</v>
      </c>
      <c r="K164" s="61">
        <f>прил.2!C158</f>
        <v>53945274.304192014</v>
      </c>
      <c r="L164" s="61">
        <v>0</v>
      </c>
      <c r="M164" s="61">
        <v>0</v>
      </c>
      <c r="N164" s="61">
        <v>0</v>
      </c>
      <c r="O164" s="61">
        <f t="shared" si="18"/>
        <v>53945274.304192014</v>
      </c>
      <c r="P164" s="61">
        <f t="shared" si="17"/>
        <v>12485.222243507931</v>
      </c>
      <c r="Q164" s="61">
        <v>22828.29</v>
      </c>
      <c r="R164" s="63" t="s">
        <v>354</v>
      </c>
    </row>
    <row r="165" spans="1:18" s="24" customFormat="1" ht="24.95" customHeight="1" x14ac:dyDescent="0.25">
      <c r="A165" s="1">
        <v>136</v>
      </c>
      <c r="B165" s="17" t="s">
        <v>78</v>
      </c>
      <c r="C165" s="59">
        <v>1969</v>
      </c>
      <c r="D165" s="59"/>
      <c r="E165" s="60" t="s">
        <v>4</v>
      </c>
      <c r="F165" s="59">
        <v>5</v>
      </c>
      <c r="G165" s="59">
        <v>4</v>
      </c>
      <c r="H165" s="61">
        <v>2707.4</v>
      </c>
      <c r="I165" s="61">
        <v>2700.3</v>
      </c>
      <c r="J165" s="62">
        <v>115</v>
      </c>
      <c r="K165" s="61">
        <f>прил.2!C159</f>
        <v>6195541.2155999998</v>
      </c>
      <c r="L165" s="61">
        <v>0</v>
      </c>
      <c r="M165" s="61">
        <v>0</v>
      </c>
      <c r="N165" s="61">
        <v>0</v>
      </c>
      <c r="O165" s="61">
        <f t="shared" si="18"/>
        <v>6195541.2155999998</v>
      </c>
      <c r="P165" s="61">
        <f t="shared" si="17"/>
        <v>2294.3899624486166</v>
      </c>
      <c r="Q165" s="61">
        <v>6069.29</v>
      </c>
      <c r="R165" s="63" t="s">
        <v>354</v>
      </c>
    </row>
    <row r="166" spans="1:18" s="24" customFormat="1" ht="24.95" customHeight="1" x14ac:dyDescent="0.25">
      <c r="A166" s="1">
        <v>137</v>
      </c>
      <c r="B166" s="17" t="s">
        <v>79</v>
      </c>
      <c r="C166" s="59">
        <v>1969</v>
      </c>
      <c r="D166" s="59">
        <v>2003</v>
      </c>
      <c r="E166" s="60" t="s">
        <v>4</v>
      </c>
      <c r="F166" s="59">
        <v>5</v>
      </c>
      <c r="G166" s="59">
        <v>4</v>
      </c>
      <c r="H166" s="61">
        <v>4934.8</v>
      </c>
      <c r="I166" s="61">
        <v>3170</v>
      </c>
      <c r="J166" s="62">
        <v>130</v>
      </c>
      <c r="K166" s="61">
        <f>прил.2!C160</f>
        <v>15522054.65</v>
      </c>
      <c r="L166" s="61">
        <v>0</v>
      </c>
      <c r="M166" s="61">
        <v>0</v>
      </c>
      <c r="N166" s="61">
        <v>0</v>
      </c>
      <c r="O166" s="61">
        <f t="shared" si="18"/>
        <v>15522054.65</v>
      </c>
      <c r="P166" s="61">
        <f t="shared" si="17"/>
        <v>4896.5472082018932</v>
      </c>
      <c r="Q166" s="61">
        <v>7706.43</v>
      </c>
      <c r="R166" s="63" t="s">
        <v>354</v>
      </c>
    </row>
    <row r="167" spans="1:18" s="24" customFormat="1" ht="24.95" customHeight="1" x14ac:dyDescent="0.25">
      <c r="A167" s="1">
        <v>138</v>
      </c>
      <c r="B167" s="17" t="s">
        <v>80</v>
      </c>
      <c r="C167" s="59">
        <v>1969</v>
      </c>
      <c r="D167" s="59"/>
      <c r="E167" s="60" t="s">
        <v>4</v>
      </c>
      <c r="F167" s="59">
        <v>5</v>
      </c>
      <c r="G167" s="59">
        <v>6</v>
      </c>
      <c r="H167" s="61">
        <v>4422.8</v>
      </c>
      <c r="I167" s="61">
        <v>4420.6000000000004</v>
      </c>
      <c r="J167" s="62">
        <v>241</v>
      </c>
      <c r="K167" s="61">
        <f>прил.2!C161</f>
        <v>31941179.92948322</v>
      </c>
      <c r="L167" s="61">
        <v>0</v>
      </c>
      <c r="M167" s="61">
        <v>0</v>
      </c>
      <c r="N167" s="61">
        <v>0</v>
      </c>
      <c r="O167" s="61">
        <f t="shared" si="18"/>
        <v>31941179.92948322</v>
      </c>
      <c r="P167" s="61">
        <f t="shared" si="17"/>
        <v>7225.530455024933</v>
      </c>
      <c r="Q167" s="61">
        <v>23434.29</v>
      </c>
      <c r="R167" s="63" t="s">
        <v>354</v>
      </c>
    </row>
    <row r="168" spans="1:18" s="24" customFormat="1" ht="24.95" customHeight="1" x14ac:dyDescent="0.25">
      <c r="A168" s="1">
        <v>139</v>
      </c>
      <c r="B168" s="17" t="s">
        <v>81</v>
      </c>
      <c r="C168" s="59">
        <v>1969</v>
      </c>
      <c r="D168" s="59"/>
      <c r="E168" s="60" t="s">
        <v>4</v>
      </c>
      <c r="F168" s="59">
        <v>5</v>
      </c>
      <c r="G168" s="59">
        <v>4</v>
      </c>
      <c r="H168" s="61">
        <v>2745</v>
      </c>
      <c r="I168" s="61">
        <v>2699.5</v>
      </c>
      <c r="J168" s="62">
        <v>145</v>
      </c>
      <c r="K168" s="61">
        <f>прил.2!C162</f>
        <v>6281584.0463200007</v>
      </c>
      <c r="L168" s="61">
        <v>0</v>
      </c>
      <c r="M168" s="61">
        <v>0</v>
      </c>
      <c r="N168" s="61">
        <v>0</v>
      </c>
      <c r="O168" s="61">
        <f t="shared" si="18"/>
        <v>6281584.0463200007</v>
      </c>
      <c r="P168" s="61">
        <f t="shared" si="17"/>
        <v>2326.9435252157809</v>
      </c>
      <c r="Q168" s="61">
        <v>6069.29</v>
      </c>
      <c r="R168" s="63" t="s">
        <v>354</v>
      </c>
    </row>
    <row r="169" spans="1:18" s="24" customFormat="1" ht="24.95" customHeight="1" x14ac:dyDescent="0.25">
      <c r="A169" s="1">
        <v>140</v>
      </c>
      <c r="B169" s="17" t="s">
        <v>82</v>
      </c>
      <c r="C169" s="59">
        <v>1969</v>
      </c>
      <c r="D169" s="59"/>
      <c r="E169" s="60" t="s">
        <v>4</v>
      </c>
      <c r="F169" s="59">
        <v>5</v>
      </c>
      <c r="G169" s="59">
        <v>8</v>
      </c>
      <c r="H169" s="61">
        <v>5724</v>
      </c>
      <c r="I169" s="61">
        <v>4747.8</v>
      </c>
      <c r="J169" s="62">
        <v>381</v>
      </c>
      <c r="K169" s="61">
        <f>прил.2!C163</f>
        <v>22982662.138645478</v>
      </c>
      <c r="L169" s="61">
        <v>0</v>
      </c>
      <c r="M169" s="61">
        <v>0</v>
      </c>
      <c r="N169" s="61">
        <v>0</v>
      </c>
      <c r="O169" s="61">
        <f t="shared" si="18"/>
        <v>22982662.138645478</v>
      </c>
      <c r="P169" s="61">
        <f t="shared" si="17"/>
        <v>4840.6971942047849</v>
      </c>
      <c r="Q169" s="61">
        <v>15985.29</v>
      </c>
      <c r="R169" s="63" t="s">
        <v>354</v>
      </c>
    </row>
    <row r="170" spans="1:18" s="24" customFormat="1" ht="24.95" customHeight="1" x14ac:dyDescent="0.25">
      <c r="A170" s="1">
        <v>141</v>
      </c>
      <c r="B170" s="17" t="s">
        <v>83</v>
      </c>
      <c r="C170" s="59">
        <v>1969</v>
      </c>
      <c r="D170" s="59"/>
      <c r="E170" s="60" t="s">
        <v>4</v>
      </c>
      <c r="F170" s="59">
        <v>5</v>
      </c>
      <c r="G170" s="59">
        <v>4</v>
      </c>
      <c r="H170" s="61">
        <v>2643.3</v>
      </c>
      <c r="I170" s="61">
        <v>2460.1999999999998</v>
      </c>
      <c r="J170" s="62">
        <v>133</v>
      </c>
      <c r="K170" s="61">
        <f>прил.2!C164</f>
        <v>6048856.5011599995</v>
      </c>
      <c r="L170" s="61">
        <v>0</v>
      </c>
      <c r="M170" s="61">
        <v>0</v>
      </c>
      <c r="N170" s="61">
        <v>0</v>
      </c>
      <c r="O170" s="61">
        <f t="shared" si="18"/>
        <v>6048856.5011599995</v>
      </c>
      <c r="P170" s="61">
        <f t="shared" si="17"/>
        <v>2458.6848634907733</v>
      </c>
      <c r="Q170" s="61">
        <v>6069.29</v>
      </c>
      <c r="R170" s="63" t="s">
        <v>354</v>
      </c>
    </row>
    <row r="171" spans="1:18" s="24" customFormat="1" ht="24.95" customHeight="1" x14ac:dyDescent="0.25">
      <c r="A171" s="1">
        <v>142</v>
      </c>
      <c r="B171" s="17" t="s">
        <v>84</v>
      </c>
      <c r="C171" s="59">
        <v>1970</v>
      </c>
      <c r="D171" s="59"/>
      <c r="E171" s="60" t="s">
        <v>4</v>
      </c>
      <c r="F171" s="59">
        <v>5</v>
      </c>
      <c r="G171" s="59">
        <v>4</v>
      </c>
      <c r="H171" s="61">
        <v>5463.2</v>
      </c>
      <c r="I171" s="61">
        <v>3357.7</v>
      </c>
      <c r="J171" s="62">
        <v>215</v>
      </c>
      <c r="K171" s="61">
        <f>прил.2!C165</f>
        <v>16254014.649999999</v>
      </c>
      <c r="L171" s="61">
        <v>0</v>
      </c>
      <c r="M171" s="61">
        <v>0</v>
      </c>
      <c r="N171" s="61">
        <v>0</v>
      </c>
      <c r="O171" s="61">
        <f t="shared" si="18"/>
        <v>16254014.649999999</v>
      </c>
      <c r="P171" s="61">
        <f t="shared" si="17"/>
        <v>4840.8180153080975</v>
      </c>
      <c r="Q171" s="61">
        <v>8161.43</v>
      </c>
      <c r="R171" s="63" t="s">
        <v>354</v>
      </c>
    </row>
    <row r="172" spans="1:18" s="24" customFormat="1" ht="24.95" customHeight="1" x14ac:dyDescent="0.25">
      <c r="A172" s="1">
        <v>143</v>
      </c>
      <c r="B172" s="17" t="s">
        <v>85</v>
      </c>
      <c r="C172" s="59">
        <v>1970</v>
      </c>
      <c r="D172" s="59">
        <v>1993</v>
      </c>
      <c r="E172" s="60" t="s">
        <v>4</v>
      </c>
      <c r="F172" s="59">
        <v>9</v>
      </c>
      <c r="G172" s="59">
        <v>1</v>
      </c>
      <c r="H172" s="61">
        <v>3055.3</v>
      </c>
      <c r="I172" s="61">
        <v>2224.5</v>
      </c>
      <c r="J172" s="62">
        <v>202</v>
      </c>
      <c r="K172" s="61">
        <f>прил.2!C166</f>
        <v>13107084.4</v>
      </c>
      <c r="L172" s="61">
        <v>0</v>
      </c>
      <c r="M172" s="61">
        <v>0</v>
      </c>
      <c r="N172" s="61">
        <v>0</v>
      </c>
      <c r="O172" s="61">
        <f t="shared" si="18"/>
        <v>13107084.4</v>
      </c>
      <c r="P172" s="61">
        <f t="shared" si="17"/>
        <v>5892.1485277590473</v>
      </c>
      <c r="Q172" s="61">
        <v>12651.56</v>
      </c>
      <c r="R172" s="63" t="s">
        <v>354</v>
      </c>
    </row>
    <row r="173" spans="1:18" s="24" customFormat="1" ht="24.95" customHeight="1" x14ac:dyDescent="0.25">
      <c r="A173" s="1">
        <v>144</v>
      </c>
      <c r="B173" s="17" t="s">
        <v>86</v>
      </c>
      <c r="C173" s="59">
        <v>1970</v>
      </c>
      <c r="D173" s="59">
        <v>2006</v>
      </c>
      <c r="E173" s="59" t="s">
        <v>27</v>
      </c>
      <c r="F173" s="59">
        <v>5</v>
      </c>
      <c r="G173" s="59">
        <v>4</v>
      </c>
      <c r="H173" s="61">
        <v>2725.7</v>
      </c>
      <c r="I173" s="61">
        <v>2721.5</v>
      </c>
      <c r="J173" s="62">
        <v>140</v>
      </c>
      <c r="K173" s="61">
        <f>прил.2!C167</f>
        <v>12330220.81976</v>
      </c>
      <c r="L173" s="61">
        <v>0</v>
      </c>
      <c r="M173" s="61">
        <v>0</v>
      </c>
      <c r="N173" s="61">
        <v>0</v>
      </c>
      <c r="O173" s="61">
        <f t="shared" si="18"/>
        <v>12330220.81976</v>
      </c>
      <c r="P173" s="61">
        <f t="shared" si="17"/>
        <v>4530.6708872900972</v>
      </c>
      <c r="Q173" s="61">
        <v>13138.29</v>
      </c>
      <c r="R173" s="63" t="s">
        <v>354</v>
      </c>
    </row>
    <row r="174" spans="1:18" s="24" customFormat="1" ht="24.95" customHeight="1" x14ac:dyDescent="0.25">
      <c r="A174" s="1">
        <v>145</v>
      </c>
      <c r="B174" s="17" t="s">
        <v>87</v>
      </c>
      <c r="C174" s="59">
        <v>1970</v>
      </c>
      <c r="D174" s="59"/>
      <c r="E174" s="59" t="s">
        <v>27</v>
      </c>
      <c r="F174" s="59">
        <v>5</v>
      </c>
      <c r="G174" s="59">
        <v>4</v>
      </c>
      <c r="H174" s="61">
        <v>2694.5</v>
      </c>
      <c r="I174" s="61">
        <v>2692.6</v>
      </c>
      <c r="J174" s="62">
        <v>132</v>
      </c>
      <c r="K174" s="61">
        <f>прил.2!C168</f>
        <v>5644715.2216799995</v>
      </c>
      <c r="L174" s="61">
        <v>0</v>
      </c>
      <c r="M174" s="61">
        <v>0</v>
      </c>
      <c r="N174" s="61">
        <v>0</v>
      </c>
      <c r="O174" s="61">
        <f t="shared" si="18"/>
        <v>5644715.2216799995</v>
      </c>
      <c r="P174" s="61">
        <f t="shared" si="17"/>
        <v>2096.3809038401546</v>
      </c>
      <c r="Q174" s="61">
        <v>6069.29</v>
      </c>
      <c r="R174" s="63" t="s">
        <v>354</v>
      </c>
    </row>
    <row r="175" spans="1:18" s="24" customFormat="1" ht="24.95" customHeight="1" x14ac:dyDescent="0.25">
      <c r="A175" s="1">
        <v>146</v>
      </c>
      <c r="B175" s="17" t="s">
        <v>88</v>
      </c>
      <c r="C175" s="59">
        <v>1970</v>
      </c>
      <c r="D175" s="59">
        <v>2019</v>
      </c>
      <c r="E175" s="60" t="s">
        <v>4</v>
      </c>
      <c r="F175" s="59">
        <v>9</v>
      </c>
      <c r="G175" s="59">
        <v>1</v>
      </c>
      <c r="H175" s="61">
        <v>2506.13</v>
      </c>
      <c r="I175" s="61">
        <v>2301.1999999999998</v>
      </c>
      <c r="J175" s="62">
        <v>179</v>
      </c>
      <c r="K175" s="61">
        <f>прил.2!C169</f>
        <v>11522278.18</v>
      </c>
      <c r="L175" s="61">
        <v>0</v>
      </c>
      <c r="M175" s="61">
        <v>0</v>
      </c>
      <c r="N175" s="61">
        <v>0</v>
      </c>
      <c r="O175" s="61">
        <f t="shared" si="18"/>
        <v>11522278.18</v>
      </c>
      <c r="P175" s="61">
        <f t="shared" si="17"/>
        <v>5007.0737788979668</v>
      </c>
      <c r="Q175" s="61">
        <v>11069.56</v>
      </c>
      <c r="R175" s="63" t="s">
        <v>354</v>
      </c>
    </row>
    <row r="176" spans="1:18" s="24" customFormat="1" ht="24.95" customHeight="1" x14ac:dyDescent="0.25">
      <c r="A176" s="1">
        <v>147</v>
      </c>
      <c r="B176" s="17" t="s">
        <v>89</v>
      </c>
      <c r="C176" s="59">
        <v>1970</v>
      </c>
      <c r="D176" s="59">
        <v>2005</v>
      </c>
      <c r="E176" s="60" t="s">
        <v>4</v>
      </c>
      <c r="F176" s="59">
        <v>3</v>
      </c>
      <c r="G176" s="59">
        <v>4</v>
      </c>
      <c r="H176" s="61">
        <v>1954.2</v>
      </c>
      <c r="I176" s="61">
        <v>1745.6</v>
      </c>
      <c r="J176" s="62">
        <v>164</v>
      </c>
      <c r="K176" s="61">
        <f>прил.2!C170</f>
        <v>16477443.340000002</v>
      </c>
      <c r="L176" s="61">
        <v>0</v>
      </c>
      <c r="M176" s="61">
        <v>0</v>
      </c>
      <c r="N176" s="61">
        <v>0</v>
      </c>
      <c r="O176" s="61">
        <f t="shared" si="18"/>
        <v>16477443.340000002</v>
      </c>
      <c r="P176" s="61">
        <f t="shared" si="17"/>
        <v>9439.4152956003672</v>
      </c>
      <c r="Q176" s="61">
        <v>15881.44</v>
      </c>
      <c r="R176" s="63" t="s">
        <v>354</v>
      </c>
    </row>
    <row r="177" spans="1:18" s="24" customFormat="1" ht="24.95" customHeight="1" x14ac:dyDescent="0.25">
      <c r="A177" s="1">
        <v>148</v>
      </c>
      <c r="B177" s="17" t="s">
        <v>90</v>
      </c>
      <c r="C177" s="59">
        <v>1971</v>
      </c>
      <c r="D177" s="59"/>
      <c r="E177" s="60" t="s">
        <v>4</v>
      </c>
      <c r="F177" s="59">
        <v>5</v>
      </c>
      <c r="G177" s="59">
        <v>9</v>
      </c>
      <c r="H177" s="61">
        <v>6719.13</v>
      </c>
      <c r="I177" s="61">
        <v>6225.3</v>
      </c>
      <c r="J177" s="62">
        <v>355</v>
      </c>
      <c r="K177" s="61">
        <f>прил.2!C171</f>
        <v>49036021.556000002</v>
      </c>
      <c r="L177" s="61">
        <v>0</v>
      </c>
      <c r="M177" s="61">
        <v>0</v>
      </c>
      <c r="N177" s="61">
        <v>0</v>
      </c>
      <c r="O177" s="61">
        <f t="shared" si="18"/>
        <v>49036021.556000002</v>
      </c>
      <c r="P177" s="61">
        <f t="shared" si="17"/>
        <v>7876.8929298186431</v>
      </c>
      <c r="Q177" s="61">
        <v>13750.29</v>
      </c>
      <c r="R177" s="63" t="s">
        <v>354</v>
      </c>
    </row>
    <row r="178" spans="1:18" s="24" customFormat="1" ht="24.95" customHeight="1" x14ac:dyDescent="0.25">
      <c r="A178" s="1">
        <v>149</v>
      </c>
      <c r="B178" s="17" t="s">
        <v>91</v>
      </c>
      <c r="C178" s="59">
        <v>1971</v>
      </c>
      <c r="D178" s="59"/>
      <c r="E178" s="59" t="s">
        <v>27</v>
      </c>
      <c r="F178" s="59">
        <v>5</v>
      </c>
      <c r="G178" s="59">
        <v>4</v>
      </c>
      <c r="H178" s="61">
        <v>3494.4</v>
      </c>
      <c r="I178" s="61">
        <v>2674.2</v>
      </c>
      <c r="J178" s="62">
        <v>140</v>
      </c>
      <c r="K178" s="61">
        <f>прил.2!C172</f>
        <v>7257040.5644000005</v>
      </c>
      <c r="L178" s="61">
        <v>0</v>
      </c>
      <c r="M178" s="61">
        <v>0</v>
      </c>
      <c r="N178" s="61">
        <v>0</v>
      </c>
      <c r="O178" s="61">
        <f t="shared" si="18"/>
        <v>7257040.5644000005</v>
      </c>
      <c r="P178" s="61">
        <f t="shared" si="17"/>
        <v>2713.7239415152198</v>
      </c>
      <c r="Q178" s="61">
        <v>6069.29</v>
      </c>
      <c r="R178" s="63" t="s">
        <v>354</v>
      </c>
    </row>
    <row r="179" spans="1:18" s="24" customFormat="1" ht="24.95" customHeight="1" x14ac:dyDescent="0.25">
      <c r="A179" s="1">
        <v>150</v>
      </c>
      <c r="B179" s="17" t="s">
        <v>92</v>
      </c>
      <c r="C179" s="59">
        <v>1971</v>
      </c>
      <c r="D179" s="59">
        <v>2003</v>
      </c>
      <c r="E179" s="60" t="s">
        <v>4</v>
      </c>
      <c r="F179" s="59">
        <v>5</v>
      </c>
      <c r="G179" s="59">
        <v>6</v>
      </c>
      <c r="H179" s="61">
        <v>8773.2000000000007</v>
      </c>
      <c r="I179" s="61">
        <v>7071.4</v>
      </c>
      <c r="J179" s="62">
        <v>205</v>
      </c>
      <c r="K179" s="61">
        <f>прил.2!C173</f>
        <v>29873094.5</v>
      </c>
      <c r="L179" s="61">
        <v>0</v>
      </c>
      <c r="M179" s="61">
        <v>0</v>
      </c>
      <c r="N179" s="61">
        <v>0</v>
      </c>
      <c r="O179" s="61">
        <f t="shared" si="18"/>
        <v>29873094.5</v>
      </c>
      <c r="P179" s="61">
        <f t="shared" si="17"/>
        <v>4224.4950787679954</v>
      </c>
      <c r="Q179" s="61">
        <v>18205.45</v>
      </c>
      <c r="R179" s="63" t="s">
        <v>354</v>
      </c>
    </row>
    <row r="180" spans="1:18" s="24" customFormat="1" ht="24.95" customHeight="1" x14ac:dyDescent="0.25">
      <c r="A180" s="1">
        <v>151</v>
      </c>
      <c r="B180" s="17" t="s">
        <v>93</v>
      </c>
      <c r="C180" s="59">
        <v>1971</v>
      </c>
      <c r="D180" s="59"/>
      <c r="E180" s="60" t="s">
        <v>4</v>
      </c>
      <c r="F180" s="59">
        <v>5</v>
      </c>
      <c r="G180" s="59">
        <v>4</v>
      </c>
      <c r="H180" s="61">
        <v>4435.8999999999996</v>
      </c>
      <c r="I180" s="61">
        <v>3844.8</v>
      </c>
      <c r="J180" s="62">
        <v>241</v>
      </c>
      <c r="K180" s="61">
        <f>прил.2!C174</f>
        <v>19145326.021078773</v>
      </c>
      <c r="L180" s="61">
        <v>0</v>
      </c>
      <c r="M180" s="61">
        <v>0</v>
      </c>
      <c r="N180" s="61">
        <v>0</v>
      </c>
      <c r="O180" s="61">
        <f t="shared" si="18"/>
        <v>19145326.021078773</v>
      </c>
      <c r="P180" s="61">
        <f t="shared" si="17"/>
        <v>4979.5375627025523</v>
      </c>
      <c r="Q180" s="61">
        <v>10502.29</v>
      </c>
      <c r="R180" s="63" t="s">
        <v>354</v>
      </c>
    </row>
    <row r="181" spans="1:18" s="24" customFormat="1" ht="24.95" customHeight="1" x14ac:dyDescent="0.25">
      <c r="A181" s="1">
        <v>152</v>
      </c>
      <c r="B181" s="17" t="s">
        <v>94</v>
      </c>
      <c r="C181" s="59">
        <v>1971</v>
      </c>
      <c r="D181" s="59"/>
      <c r="E181" s="59" t="s">
        <v>27</v>
      </c>
      <c r="F181" s="59">
        <v>2</v>
      </c>
      <c r="G181" s="59">
        <v>1</v>
      </c>
      <c r="H181" s="61">
        <v>295.2</v>
      </c>
      <c r="I181" s="61">
        <v>247.8</v>
      </c>
      <c r="J181" s="62">
        <v>25</v>
      </c>
      <c r="K181" s="61">
        <f>прил.2!C175</f>
        <v>1499802.4</v>
      </c>
      <c r="L181" s="61">
        <v>0</v>
      </c>
      <c r="M181" s="61">
        <v>0</v>
      </c>
      <c r="N181" s="61">
        <v>0</v>
      </c>
      <c r="O181" s="61">
        <f t="shared" si="18"/>
        <v>1499802.4</v>
      </c>
      <c r="P181" s="61">
        <f t="shared" si="17"/>
        <v>6052.4713478611775</v>
      </c>
      <c r="Q181" s="61">
        <v>10082.83</v>
      </c>
      <c r="R181" s="63" t="s">
        <v>354</v>
      </c>
    </row>
    <row r="182" spans="1:18" s="24" customFormat="1" ht="24.95" customHeight="1" x14ac:dyDescent="0.25">
      <c r="A182" s="1">
        <v>153</v>
      </c>
      <c r="B182" s="17" t="s">
        <v>95</v>
      </c>
      <c r="C182" s="59">
        <v>1971</v>
      </c>
      <c r="D182" s="59"/>
      <c r="E182" s="60" t="s">
        <v>4</v>
      </c>
      <c r="F182" s="59">
        <v>5</v>
      </c>
      <c r="G182" s="59">
        <v>4</v>
      </c>
      <c r="H182" s="61">
        <v>5076.72</v>
      </c>
      <c r="I182" s="61">
        <v>4615.3</v>
      </c>
      <c r="J182" s="62">
        <v>192</v>
      </c>
      <c r="K182" s="61">
        <f>прил.2!C176</f>
        <v>10543144.1698</v>
      </c>
      <c r="L182" s="61">
        <v>0</v>
      </c>
      <c r="M182" s="61">
        <v>0</v>
      </c>
      <c r="N182" s="61">
        <v>0</v>
      </c>
      <c r="O182" s="61">
        <f t="shared" si="18"/>
        <v>10543144.1698</v>
      </c>
      <c r="P182" s="61">
        <f t="shared" si="17"/>
        <v>2284.3897839360388</v>
      </c>
      <c r="Q182" s="61">
        <v>6069.29</v>
      </c>
      <c r="R182" s="63" t="s">
        <v>354</v>
      </c>
    </row>
    <row r="183" spans="1:18" s="24" customFormat="1" ht="24.95" customHeight="1" x14ac:dyDescent="0.25">
      <c r="A183" s="1">
        <v>154</v>
      </c>
      <c r="B183" s="17" t="s">
        <v>96</v>
      </c>
      <c r="C183" s="59">
        <v>1971</v>
      </c>
      <c r="D183" s="59"/>
      <c r="E183" s="60" t="s">
        <v>4</v>
      </c>
      <c r="F183" s="59">
        <v>5</v>
      </c>
      <c r="G183" s="59">
        <v>4</v>
      </c>
      <c r="H183" s="61">
        <v>4651.8999999999996</v>
      </c>
      <c r="I183" s="61">
        <v>4354.6000000000004</v>
      </c>
      <c r="J183" s="62">
        <v>168</v>
      </c>
      <c r="K183" s="61">
        <f>прил.2!C177</f>
        <v>9660893.7220399994</v>
      </c>
      <c r="L183" s="61">
        <v>0</v>
      </c>
      <c r="M183" s="61">
        <v>0</v>
      </c>
      <c r="N183" s="61">
        <v>0</v>
      </c>
      <c r="O183" s="61">
        <f t="shared" si="18"/>
        <v>9660893.7220399994</v>
      </c>
      <c r="P183" s="61">
        <f t="shared" si="17"/>
        <v>2218.5490566389562</v>
      </c>
      <c r="Q183" s="61">
        <v>6069.29</v>
      </c>
      <c r="R183" s="63" t="s">
        <v>354</v>
      </c>
    </row>
    <row r="184" spans="1:18" s="24" customFormat="1" ht="24.95" customHeight="1" x14ac:dyDescent="0.25">
      <c r="A184" s="1">
        <v>155</v>
      </c>
      <c r="B184" s="17" t="s">
        <v>97</v>
      </c>
      <c r="C184" s="59">
        <v>1972</v>
      </c>
      <c r="D184" s="59"/>
      <c r="E184" s="60" t="s">
        <v>4</v>
      </c>
      <c r="F184" s="59">
        <v>5</v>
      </c>
      <c r="G184" s="59">
        <v>3</v>
      </c>
      <c r="H184" s="61">
        <v>3771.3</v>
      </c>
      <c r="I184" s="61">
        <v>3450.5</v>
      </c>
      <c r="J184" s="62">
        <v>387</v>
      </c>
      <c r="K184" s="61">
        <f>прил.2!C178</f>
        <v>15844052.718</v>
      </c>
      <c r="L184" s="61">
        <v>0</v>
      </c>
      <c r="M184" s="61">
        <v>0</v>
      </c>
      <c r="N184" s="61">
        <v>0</v>
      </c>
      <c r="O184" s="61">
        <f t="shared" si="18"/>
        <v>15844052.718</v>
      </c>
      <c r="P184" s="61">
        <f t="shared" si="17"/>
        <v>4591.8135684683384</v>
      </c>
      <c r="Q184" s="61">
        <v>14778.29</v>
      </c>
      <c r="R184" s="63" t="s">
        <v>354</v>
      </c>
    </row>
    <row r="185" spans="1:18" s="24" customFormat="1" ht="24.95" customHeight="1" x14ac:dyDescent="0.25">
      <c r="A185" s="1">
        <v>156</v>
      </c>
      <c r="B185" s="17" t="s">
        <v>98</v>
      </c>
      <c r="C185" s="59">
        <v>1972</v>
      </c>
      <c r="D185" s="59"/>
      <c r="E185" s="60" t="s">
        <v>27</v>
      </c>
      <c r="F185" s="59">
        <v>5</v>
      </c>
      <c r="G185" s="59">
        <v>8</v>
      </c>
      <c r="H185" s="61">
        <v>5710.4</v>
      </c>
      <c r="I185" s="61">
        <v>5641.5</v>
      </c>
      <c r="J185" s="62">
        <v>264</v>
      </c>
      <c r="K185" s="61">
        <f>прил.2!C179</f>
        <v>62699402.512863554</v>
      </c>
      <c r="L185" s="61">
        <v>0</v>
      </c>
      <c r="M185" s="61">
        <v>0</v>
      </c>
      <c r="N185" s="61">
        <v>0</v>
      </c>
      <c r="O185" s="61">
        <f t="shared" si="18"/>
        <v>62699402.512863554</v>
      </c>
      <c r="P185" s="61">
        <f t="shared" si="17"/>
        <v>11113.959498867953</v>
      </c>
      <c r="Q185" s="61">
        <v>33573.29</v>
      </c>
      <c r="R185" s="63" t="s">
        <v>354</v>
      </c>
    </row>
    <row r="186" spans="1:18" s="24" customFormat="1" ht="24.95" customHeight="1" x14ac:dyDescent="0.25">
      <c r="A186" s="1">
        <v>157</v>
      </c>
      <c r="B186" s="17" t="s">
        <v>99</v>
      </c>
      <c r="C186" s="59">
        <v>1972</v>
      </c>
      <c r="D186" s="59"/>
      <c r="E186" s="59" t="s">
        <v>27</v>
      </c>
      <c r="F186" s="59">
        <v>5</v>
      </c>
      <c r="G186" s="59">
        <v>6</v>
      </c>
      <c r="H186" s="61">
        <v>5691.3</v>
      </c>
      <c r="I186" s="61">
        <v>4737.12</v>
      </c>
      <c r="J186" s="62">
        <v>281</v>
      </c>
      <c r="K186" s="61">
        <f>прил.2!C180</f>
        <v>28775303.56513954</v>
      </c>
      <c r="L186" s="61">
        <v>0</v>
      </c>
      <c r="M186" s="61">
        <v>0</v>
      </c>
      <c r="N186" s="61">
        <v>0</v>
      </c>
      <c r="O186" s="61">
        <f t="shared" si="18"/>
        <v>28775303.56513954</v>
      </c>
      <c r="P186" s="61">
        <f t="shared" si="17"/>
        <v>6074.4299416395488</v>
      </c>
      <c r="Q186" s="61">
        <v>12081.15</v>
      </c>
      <c r="R186" s="63" t="s">
        <v>354</v>
      </c>
    </row>
    <row r="187" spans="1:18" s="24" customFormat="1" ht="24.95" customHeight="1" x14ac:dyDescent="0.25">
      <c r="A187" s="1">
        <v>158</v>
      </c>
      <c r="B187" s="17" t="s">
        <v>100</v>
      </c>
      <c r="C187" s="59">
        <v>1972</v>
      </c>
      <c r="D187" s="59"/>
      <c r="E187" s="60" t="s">
        <v>4</v>
      </c>
      <c r="F187" s="59">
        <v>5</v>
      </c>
      <c r="G187" s="59">
        <v>4</v>
      </c>
      <c r="H187" s="61">
        <v>4383.7</v>
      </c>
      <c r="I187" s="61">
        <v>3290.23</v>
      </c>
      <c r="J187" s="62">
        <v>257</v>
      </c>
      <c r="K187" s="61">
        <f>прил.2!C181</f>
        <v>44807571.943271026</v>
      </c>
      <c r="L187" s="61">
        <v>0</v>
      </c>
      <c r="M187" s="61">
        <v>0</v>
      </c>
      <c r="N187" s="61">
        <v>0</v>
      </c>
      <c r="O187" s="61">
        <f t="shared" si="18"/>
        <v>44807571.943271026</v>
      </c>
      <c r="P187" s="61">
        <f t="shared" si="17"/>
        <v>13618.370734955011</v>
      </c>
      <c r="Q187" s="61">
        <v>26498.15</v>
      </c>
      <c r="R187" s="63" t="s">
        <v>354</v>
      </c>
    </row>
    <row r="188" spans="1:18" s="24" customFormat="1" ht="24.95" customHeight="1" x14ac:dyDescent="0.25">
      <c r="A188" s="1">
        <v>159</v>
      </c>
      <c r="B188" s="17" t="s">
        <v>101</v>
      </c>
      <c r="C188" s="59">
        <v>1972</v>
      </c>
      <c r="D188" s="59">
        <v>2004</v>
      </c>
      <c r="E188" s="59" t="s">
        <v>27</v>
      </c>
      <c r="F188" s="59">
        <v>5</v>
      </c>
      <c r="G188" s="59">
        <v>8</v>
      </c>
      <c r="H188" s="61">
        <v>7393.6</v>
      </c>
      <c r="I188" s="61">
        <v>5657.4</v>
      </c>
      <c r="J188" s="62">
        <v>389</v>
      </c>
      <c r="K188" s="61">
        <f>прил.2!C182</f>
        <v>21759726.890388049</v>
      </c>
      <c r="L188" s="61">
        <v>0</v>
      </c>
      <c r="M188" s="61">
        <v>0</v>
      </c>
      <c r="N188" s="61">
        <v>0</v>
      </c>
      <c r="O188" s="61">
        <f t="shared" si="18"/>
        <v>21759726.890388049</v>
      </c>
      <c r="P188" s="61">
        <f t="shared" si="17"/>
        <v>3846.241540352114</v>
      </c>
      <c r="Q188" s="61">
        <v>7214.15</v>
      </c>
      <c r="R188" s="63" t="s">
        <v>354</v>
      </c>
    </row>
    <row r="189" spans="1:18" s="24" customFormat="1" ht="24.95" customHeight="1" x14ac:dyDescent="0.25">
      <c r="A189" s="1">
        <v>160</v>
      </c>
      <c r="B189" s="17" t="s">
        <v>102</v>
      </c>
      <c r="C189" s="59">
        <v>1972</v>
      </c>
      <c r="D189" s="59">
        <v>2004</v>
      </c>
      <c r="E189" s="60" t="s">
        <v>4</v>
      </c>
      <c r="F189" s="59">
        <v>5</v>
      </c>
      <c r="G189" s="59">
        <v>4</v>
      </c>
      <c r="H189" s="61">
        <v>4396.5</v>
      </c>
      <c r="I189" s="61">
        <v>2828.4</v>
      </c>
      <c r="J189" s="62">
        <v>139</v>
      </c>
      <c r="K189" s="61">
        <f>прил.2!C183</f>
        <v>14005259.65</v>
      </c>
      <c r="L189" s="61">
        <v>0</v>
      </c>
      <c r="M189" s="61">
        <v>0</v>
      </c>
      <c r="N189" s="61">
        <v>0</v>
      </c>
      <c r="O189" s="61">
        <f t="shared" si="18"/>
        <v>14005259.65</v>
      </c>
      <c r="P189" s="61">
        <f t="shared" si="17"/>
        <v>4951.6545219912314</v>
      </c>
      <c r="Q189" s="61">
        <v>8004.43</v>
      </c>
      <c r="R189" s="63" t="s">
        <v>354</v>
      </c>
    </row>
    <row r="190" spans="1:18" s="24" customFormat="1" ht="24.95" customHeight="1" x14ac:dyDescent="0.25">
      <c r="A190" s="1">
        <v>161</v>
      </c>
      <c r="B190" s="17" t="s">
        <v>103</v>
      </c>
      <c r="C190" s="59">
        <v>1972</v>
      </c>
      <c r="D190" s="59"/>
      <c r="E190" s="60" t="s">
        <v>4</v>
      </c>
      <c r="F190" s="59">
        <v>5</v>
      </c>
      <c r="G190" s="59">
        <v>4</v>
      </c>
      <c r="H190" s="61">
        <v>4500.8</v>
      </c>
      <c r="I190" s="61">
        <v>3612.8</v>
      </c>
      <c r="J190" s="62">
        <v>147</v>
      </c>
      <c r="K190" s="61">
        <f>прил.2!C184</f>
        <v>53011779.350000001</v>
      </c>
      <c r="L190" s="61">
        <v>0</v>
      </c>
      <c r="M190" s="61">
        <v>0</v>
      </c>
      <c r="N190" s="61">
        <v>0</v>
      </c>
      <c r="O190" s="61">
        <f t="shared" si="18"/>
        <v>53011779.350000001</v>
      </c>
      <c r="P190" s="61">
        <f t="shared" si="17"/>
        <v>14673.322450730735</v>
      </c>
      <c r="Q190" s="61">
        <v>28070.45</v>
      </c>
      <c r="R190" s="63" t="s">
        <v>354</v>
      </c>
    </row>
    <row r="191" spans="1:18" s="24" customFormat="1" ht="24.95" customHeight="1" x14ac:dyDescent="0.25">
      <c r="A191" s="1">
        <v>162</v>
      </c>
      <c r="B191" s="17" t="s">
        <v>104</v>
      </c>
      <c r="C191" s="59">
        <v>1973</v>
      </c>
      <c r="D191" s="59"/>
      <c r="E191" s="60" t="s">
        <v>27</v>
      </c>
      <c r="F191" s="59">
        <v>5</v>
      </c>
      <c r="G191" s="59">
        <v>8</v>
      </c>
      <c r="H191" s="61">
        <v>5749.3</v>
      </c>
      <c r="I191" s="61">
        <v>5744.2</v>
      </c>
      <c r="J191" s="62">
        <v>341</v>
      </c>
      <c r="K191" s="61">
        <f>прил.2!C185</f>
        <v>119207851.22000001</v>
      </c>
      <c r="L191" s="61">
        <v>0</v>
      </c>
      <c r="M191" s="61">
        <v>0</v>
      </c>
      <c r="N191" s="61">
        <v>0</v>
      </c>
      <c r="O191" s="61">
        <f t="shared" si="18"/>
        <v>119207851.22000001</v>
      </c>
      <c r="P191" s="61">
        <f t="shared" si="17"/>
        <v>20752.733404129387</v>
      </c>
      <c r="Q191" s="61">
        <v>32143.29</v>
      </c>
      <c r="R191" s="63" t="s">
        <v>354</v>
      </c>
    </row>
    <row r="192" spans="1:18" s="24" customFormat="1" ht="24.95" customHeight="1" x14ac:dyDescent="0.25">
      <c r="A192" s="1">
        <v>163</v>
      </c>
      <c r="B192" s="17" t="s">
        <v>105</v>
      </c>
      <c r="C192" s="59">
        <v>1973</v>
      </c>
      <c r="D192" s="59">
        <v>2019</v>
      </c>
      <c r="E192" s="60" t="s">
        <v>4</v>
      </c>
      <c r="F192" s="59">
        <v>9</v>
      </c>
      <c r="G192" s="59">
        <v>4</v>
      </c>
      <c r="H192" s="61">
        <v>7349.4</v>
      </c>
      <c r="I192" s="61">
        <v>7339.17</v>
      </c>
      <c r="J192" s="62">
        <v>362</v>
      </c>
      <c r="K192" s="61">
        <f>прил.2!C186</f>
        <v>100359482.12999998</v>
      </c>
      <c r="L192" s="61">
        <v>0</v>
      </c>
      <c r="M192" s="61">
        <v>0</v>
      </c>
      <c r="N192" s="61">
        <v>0</v>
      </c>
      <c r="O192" s="61">
        <f t="shared" si="18"/>
        <v>100359482.12999998</v>
      </c>
      <c r="P192" s="61">
        <f t="shared" si="17"/>
        <v>13674.500267741445</v>
      </c>
      <c r="Q192" s="61">
        <v>20104.560000000001</v>
      </c>
      <c r="R192" s="63" t="s">
        <v>354</v>
      </c>
    </row>
    <row r="193" spans="1:18" s="24" customFormat="1" ht="24.95" customHeight="1" x14ac:dyDescent="0.25">
      <c r="A193" s="1">
        <v>164</v>
      </c>
      <c r="B193" s="17" t="s">
        <v>106</v>
      </c>
      <c r="C193" s="59">
        <v>1973</v>
      </c>
      <c r="D193" s="59">
        <v>2004</v>
      </c>
      <c r="E193" s="60" t="s">
        <v>27</v>
      </c>
      <c r="F193" s="59">
        <v>5</v>
      </c>
      <c r="G193" s="59">
        <v>4</v>
      </c>
      <c r="H193" s="61">
        <v>5490.8</v>
      </c>
      <c r="I193" s="61">
        <v>4656.67</v>
      </c>
      <c r="J193" s="62">
        <v>124</v>
      </c>
      <c r="K193" s="61">
        <f>прил.2!C187</f>
        <v>2513314.79</v>
      </c>
      <c r="L193" s="61">
        <v>0</v>
      </c>
      <c r="M193" s="61">
        <v>0</v>
      </c>
      <c r="N193" s="61">
        <v>0</v>
      </c>
      <c r="O193" s="61">
        <f t="shared" si="18"/>
        <v>2513314.79</v>
      </c>
      <c r="P193" s="61">
        <f t="shared" si="17"/>
        <v>539.72362009762344</v>
      </c>
      <c r="Q193" s="61">
        <v>2640.29</v>
      </c>
      <c r="R193" s="63" t="s">
        <v>354</v>
      </c>
    </row>
    <row r="194" spans="1:18" s="24" customFormat="1" ht="24.95" customHeight="1" x14ac:dyDescent="0.25">
      <c r="A194" s="1">
        <v>165</v>
      </c>
      <c r="B194" s="17" t="s">
        <v>107</v>
      </c>
      <c r="C194" s="59">
        <v>1973</v>
      </c>
      <c r="D194" s="59">
        <v>2006</v>
      </c>
      <c r="E194" s="59" t="s">
        <v>27</v>
      </c>
      <c r="F194" s="59">
        <v>5</v>
      </c>
      <c r="G194" s="59">
        <v>8</v>
      </c>
      <c r="H194" s="61">
        <v>7497.9</v>
      </c>
      <c r="I194" s="61">
        <v>5733.13</v>
      </c>
      <c r="J194" s="62">
        <v>397</v>
      </c>
      <c r="K194" s="61">
        <f>прил.2!C188</f>
        <v>75905450.438940063</v>
      </c>
      <c r="L194" s="61">
        <v>0</v>
      </c>
      <c r="M194" s="61">
        <v>0</v>
      </c>
      <c r="N194" s="61">
        <v>0</v>
      </c>
      <c r="O194" s="61">
        <f t="shared" si="18"/>
        <v>75905450.438940063</v>
      </c>
      <c r="P194" s="61">
        <f t="shared" si="17"/>
        <v>13239.792301751409</v>
      </c>
      <c r="Q194" s="61">
        <v>26498.15</v>
      </c>
      <c r="R194" s="63" t="s">
        <v>354</v>
      </c>
    </row>
    <row r="195" spans="1:18" s="24" customFormat="1" ht="24.95" customHeight="1" x14ac:dyDescent="0.25">
      <c r="A195" s="1">
        <v>166</v>
      </c>
      <c r="B195" s="17" t="s">
        <v>108</v>
      </c>
      <c r="C195" s="59">
        <v>1974</v>
      </c>
      <c r="D195" s="59">
        <v>2007</v>
      </c>
      <c r="E195" s="59" t="s">
        <v>27</v>
      </c>
      <c r="F195" s="59">
        <v>9</v>
      </c>
      <c r="G195" s="59">
        <v>5</v>
      </c>
      <c r="H195" s="61">
        <v>12350.8</v>
      </c>
      <c r="I195" s="61">
        <v>10427.9</v>
      </c>
      <c r="J195" s="62">
        <v>454</v>
      </c>
      <c r="K195" s="61">
        <f>прил.2!C189</f>
        <v>14051603.48</v>
      </c>
      <c r="L195" s="61">
        <v>0</v>
      </c>
      <c r="M195" s="61">
        <v>0</v>
      </c>
      <c r="N195" s="61">
        <v>0</v>
      </c>
      <c r="O195" s="61">
        <f t="shared" si="18"/>
        <v>14051603.48</v>
      </c>
      <c r="P195" s="61">
        <f t="shared" si="17"/>
        <v>1347.5007892288957</v>
      </c>
      <c r="Q195" s="61">
        <v>2559.56</v>
      </c>
      <c r="R195" s="63" t="s">
        <v>354</v>
      </c>
    </row>
    <row r="196" spans="1:18" s="24" customFormat="1" ht="24.95" customHeight="1" x14ac:dyDescent="0.25">
      <c r="A196" s="1">
        <v>167</v>
      </c>
      <c r="B196" s="17" t="s">
        <v>109</v>
      </c>
      <c r="C196" s="59">
        <v>1974</v>
      </c>
      <c r="D196" s="59"/>
      <c r="E196" s="59" t="s">
        <v>27</v>
      </c>
      <c r="F196" s="59">
        <v>5</v>
      </c>
      <c r="G196" s="59">
        <v>6</v>
      </c>
      <c r="H196" s="61">
        <v>5945</v>
      </c>
      <c r="I196" s="61">
        <v>4491.01</v>
      </c>
      <c r="J196" s="62">
        <v>240</v>
      </c>
      <c r="K196" s="61">
        <f>прил.2!C190</f>
        <v>17842406.949999999</v>
      </c>
      <c r="L196" s="61">
        <v>0</v>
      </c>
      <c r="M196" s="61">
        <v>0</v>
      </c>
      <c r="N196" s="61">
        <v>0</v>
      </c>
      <c r="O196" s="61">
        <f t="shared" si="18"/>
        <v>17842406.949999999</v>
      </c>
      <c r="P196" s="61">
        <f t="shared" si="17"/>
        <v>3972.916326171618</v>
      </c>
      <c r="Q196" s="61">
        <v>7317.45</v>
      </c>
      <c r="R196" s="63" t="s">
        <v>354</v>
      </c>
    </row>
    <row r="197" spans="1:18" s="24" customFormat="1" ht="24.95" customHeight="1" x14ac:dyDescent="0.25">
      <c r="A197" s="1">
        <v>168</v>
      </c>
      <c r="B197" s="17" t="s">
        <v>110</v>
      </c>
      <c r="C197" s="59">
        <v>1975</v>
      </c>
      <c r="D197" s="59">
        <v>2015</v>
      </c>
      <c r="E197" s="60" t="s">
        <v>4</v>
      </c>
      <c r="F197" s="59">
        <v>9</v>
      </c>
      <c r="G197" s="59">
        <v>4</v>
      </c>
      <c r="H197" s="61">
        <v>8195.34</v>
      </c>
      <c r="I197" s="61">
        <v>6950.47</v>
      </c>
      <c r="J197" s="62">
        <v>374</v>
      </c>
      <c r="K197" s="61">
        <f>прил.2!C191</f>
        <v>51341450.93999999</v>
      </c>
      <c r="L197" s="61">
        <v>0</v>
      </c>
      <c r="M197" s="61">
        <v>0</v>
      </c>
      <c r="N197" s="61">
        <v>0</v>
      </c>
      <c r="O197" s="61">
        <f t="shared" si="18"/>
        <v>51341450.93999999</v>
      </c>
      <c r="P197" s="61">
        <f t="shared" si="17"/>
        <v>7386.7595917973877</v>
      </c>
      <c r="Q197" s="61">
        <v>13328.56</v>
      </c>
      <c r="R197" s="63" t="s">
        <v>354</v>
      </c>
    </row>
    <row r="198" spans="1:18" s="24" customFormat="1" ht="24.95" customHeight="1" x14ac:dyDescent="0.25">
      <c r="A198" s="1">
        <v>169</v>
      </c>
      <c r="B198" s="17" t="s">
        <v>111</v>
      </c>
      <c r="C198" s="59">
        <v>1975</v>
      </c>
      <c r="D198" s="59">
        <v>2006</v>
      </c>
      <c r="E198" s="59" t="s">
        <v>27</v>
      </c>
      <c r="F198" s="59">
        <v>12</v>
      </c>
      <c r="G198" s="59">
        <v>1</v>
      </c>
      <c r="H198" s="61">
        <v>4515.7</v>
      </c>
      <c r="I198" s="61">
        <v>3928.4</v>
      </c>
      <c r="J198" s="62">
        <v>169</v>
      </c>
      <c r="K198" s="61">
        <f>прил.2!C192</f>
        <v>54369805.050000004</v>
      </c>
      <c r="L198" s="61">
        <v>0</v>
      </c>
      <c r="M198" s="61">
        <v>0</v>
      </c>
      <c r="N198" s="61">
        <v>0</v>
      </c>
      <c r="O198" s="61">
        <f t="shared" si="18"/>
        <v>54369805.050000004</v>
      </c>
      <c r="P198" s="61">
        <f t="shared" si="17"/>
        <v>13840.190675593118</v>
      </c>
      <c r="Q198" s="61">
        <v>20104.560000000001</v>
      </c>
      <c r="R198" s="63" t="s">
        <v>354</v>
      </c>
    </row>
    <row r="199" spans="1:18" s="24" customFormat="1" ht="24.95" customHeight="1" x14ac:dyDescent="0.25">
      <c r="A199" s="1">
        <v>170</v>
      </c>
      <c r="B199" s="17" t="s">
        <v>112</v>
      </c>
      <c r="C199" s="59">
        <v>1976</v>
      </c>
      <c r="D199" s="59"/>
      <c r="E199" s="59" t="s">
        <v>27</v>
      </c>
      <c r="F199" s="59">
        <v>5</v>
      </c>
      <c r="G199" s="59">
        <v>6</v>
      </c>
      <c r="H199" s="61">
        <v>5921.8</v>
      </c>
      <c r="I199" s="61">
        <v>4395.2</v>
      </c>
      <c r="J199" s="62">
        <v>278</v>
      </c>
      <c r="K199" s="61">
        <f>прил.2!C193</f>
        <v>38255658.030000001</v>
      </c>
      <c r="L199" s="61">
        <v>0</v>
      </c>
      <c r="M199" s="61">
        <v>0</v>
      </c>
      <c r="N199" s="61">
        <v>0</v>
      </c>
      <c r="O199" s="61">
        <f t="shared" si="18"/>
        <v>38255658.030000001</v>
      </c>
      <c r="P199" s="61">
        <f t="shared" si="17"/>
        <v>8703.962966417912</v>
      </c>
      <c r="Q199" s="61">
        <v>13275.45</v>
      </c>
      <c r="R199" s="63" t="s">
        <v>354</v>
      </c>
    </row>
    <row r="200" spans="1:18" s="24" customFormat="1" ht="24.95" customHeight="1" x14ac:dyDescent="0.25">
      <c r="A200" s="1">
        <v>171</v>
      </c>
      <c r="B200" s="17" t="s">
        <v>113</v>
      </c>
      <c r="C200" s="59">
        <v>1976</v>
      </c>
      <c r="D200" s="59">
        <v>2018</v>
      </c>
      <c r="E200" s="59" t="s">
        <v>27</v>
      </c>
      <c r="F200" s="59">
        <v>9</v>
      </c>
      <c r="G200" s="59">
        <v>4</v>
      </c>
      <c r="H200" s="61">
        <v>9540</v>
      </c>
      <c r="I200" s="61">
        <v>8147.64</v>
      </c>
      <c r="J200" s="62">
        <v>361</v>
      </c>
      <c r="K200" s="61">
        <f>прил.2!C194</f>
        <v>37234968.060000002</v>
      </c>
      <c r="L200" s="61">
        <v>0</v>
      </c>
      <c r="M200" s="61">
        <v>0</v>
      </c>
      <c r="N200" s="61">
        <v>0</v>
      </c>
      <c r="O200" s="61">
        <f t="shared" si="18"/>
        <v>37234968.060000002</v>
      </c>
      <c r="P200" s="61">
        <f t="shared" si="17"/>
        <v>4570.0310838475925</v>
      </c>
      <c r="Q200" s="61">
        <v>7101.56</v>
      </c>
      <c r="R200" s="63" t="s">
        <v>354</v>
      </c>
    </row>
    <row r="201" spans="1:18" s="24" customFormat="1" ht="24.95" customHeight="1" x14ac:dyDescent="0.25">
      <c r="A201" s="1">
        <v>172</v>
      </c>
      <c r="B201" s="17" t="s">
        <v>114</v>
      </c>
      <c r="C201" s="59">
        <v>1976</v>
      </c>
      <c r="D201" s="59">
        <v>2017</v>
      </c>
      <c r="E201" s="59" t="s">
        <v>27</v>
      </c>
      <c r="F201" s="59">
        <v>9</v>
      </c>
      <c r="G201" s="59">
        <v>2</v>
      </c>
      <c r="H201" s="61">
        <v>5588.8</v>
      </c>
      <c r="I201" s="61">
        <v>4060.3</v>
      </c>
      <c r="J201" s="62">
        <v>225</v>
      </c>
      <c r="K201" s="61">
        <f>прил.2!C195</f>
        <v>5048084.9800000004</v>
      </c>
      <c r="L201" s="61">
        <v>0</v>
      </c>
      <c r="M201" s="61">
        <v>0</v>
      </c>
      <c r="N201" s="61">
        <v>0</v>
      </c>
      <c r="O201" s="61">
        <f t="shared" si="18"/>
        <v>5048084.9800000004</v>
      </c>
      <c r="P201" s="61">
        <f t="shared" si="17"/>
        <v>1243.2788168361944</v>
      </c>
      <c r="Q201" s="61">
        <v>2147.56</v>
      </c>
      <c r="R201" s="63" t="s">
        <v>354</v>
      </c>
    </row>
    <row r="202" spans="1:18" s="24" customFormat="1" ht="24.95" customHeight="1" x14ac:dyDescent="0.25">
      <c r="A202" s="1">
        <v>173</v>
      </c>
      <c r="B202" s="17" t="s">
        <v>115</v>
      </c>
      <c r="C202" s="59">
        <v>1977</v>
      </c>
      <c r="D202" s="59"/>
      <c r="E202" s="60" t="s">
        <v>4</v>
      </c>
      <c r="F202" s="59">
        <v>5</v>
      </c>
      <c r="G202" s="59">
        <v>5</v>
      </c>
      <c r="H202" s="61">
        <v>7344.7</v>
      </c>
      <c r="I202" s="61">
        <v>6150.8</v>
      </c>
      <c r="J202" s="62">
        <v>198</v>
      </c>
      <c r="K202" s="61">
        <f>прил.2!C196</f>
        <v>32532693.359999999</v>
      </c>
      <c r="L202" s="61">
        <v>0</v>
      </c>
      <c r="M202" s="61">
        <v>0</v>
      </c>
      <c r="N202" s="61">
        <v>0</v>
      </c>
      <c r="O202" s="61">
        <f t="shared" si="18"/>
        <v>32532693.359999999</v>
      </c>
      <c r="P202" s="61">
        <f t="shared" si="17"/>
        <v>5289.1808155036742</v>
      </c>
      <c r="Q202" s="61">
        <v>17388.45</v>
      </c>
      <c r="R202" s="63" t="s">
        <v>354</v>
      </c>
    </row>
    <row r="203" spans="1:18" s="24" customFormat="1" ht="24.95" customHeight="1" x14ac:dyDescent="0.25">
      <c r="A203" s="1">
        <v>174</v>
      </c>
      <c r="B203" s="17" t="s">
        <v>116</v>
      </c>
      <c r="C203" s="59">
        <v>1977</v>
      </c>
      <c r="D203" s="59">
        <v>2008</v>
      </c>
      <c r="E203" s="59" t="s">
        <v>27</v>
      </c>
      <c r="F203" s="59">
        <v>5</v>
      </c>
      <c r="G203" s="59">
        <v>8</v>
      </c>
      <c r="H203" s="61">
        <v>5853.3</v>
      </c>
      <c r="I203" s="61">
        <v>5750.76</v>
      </c>
      <c r="J203" s="62">
        <v>406</v>
      </c>
      <c r="K203" s="61">
        <f>прил.2!C197</f>
        <v>30496905.02</v>
      </c>
      <c r="L203" s="61">
        <v>0</v>
      </c>
      <c r="M203" s="61">
        <v>0</v>
      </c>
      <c r="N203" s="61">
        <v>0</v>
      </c>
      <c r="O203" s="61">
        <f t="shared" si="18"/>
        <v>30496905.02</v>
      </c>
      <c r="P203" s="61">
        <f t="shared" si="17"/>
        <v>5303.1086360759273</v>
      </c>
      <c r="Q203" s="61">
        <v>6056.85</v>
      </c>
      <c r="R203" s="63" t="s">
        <v>354</v>
      </c>
    </row>
    <row r="204" spans="1:18" s="24" customFormat="1" ht="24.95" customHeight="1" x14ac:dyDescent="0.25">
      <c r="A204" s="1">
        <v>175</v>
      </c>
      <c r="B204" s="17" t="s">
        <v>117</v>
      </c>
      <c r="C204" s="59">
        <v>1978</v>
      </c>
      <c r="D204" s="59">
        <v>2016</v>
      </c>
      <c r="E204" s="59" t="s">
        <v>27</v>
      </c>
      <c r="F204" s="59">
        <v>9</v>
      </c>
      <c r="G204" s="59">
        <v>6</v>
      </c>
      <c r="H204" s="61">
        <v>17489.5</v>
      </c>
      <c r="I204" s="61">
        <v>12084.17</v>
      </c>
      <c r="J204" s="62">
        <v>840</v>
      </c>
      <c r="K204" s="61">
        <f>прил.2!C198</f>
        <v>43930911.130000003</v>
      </c>
      <c r="L204" s="61">
        <v>0</v>
      </c>
      <c r="M204" s="61">
        <v>0</v>
      </c>
      <c r="N204" s="61">
        <v>0</v>
      </c>
      <c r="O204" s="61">
        <f t="shared" si="18"/>
        <v>43930911.130000003</v>
      </c>
      <c r="P204" s="61">
        <f t="shared" si="17"/>
        <v>3635.4098899634814</v>
      </c>
      <c r="Q204" s="61">
        <v>9231.56</v>
      </c>
      <c r="R204" s="63" t="s">
        <v>354</v>
      </c>
    </row>
    <row r="205" spans="1:18" s="24" customFormat="1" ht="24.95" customHeight="1" x14ac:dyDescent="0.25">
      <c r="A205" s="1">
        <v>176</v>
      </c>
      <c r="B205" s="17" t="s">
        <v>118</v>
      </c>
      <c r="C205" s="59">
        <v>1978</v>
      </c>
      <c r="D205" s="59">
        <v>2018</v>
      </c>
      <c r="E205" s="60" t="s">
        <v>4</v>
      </c>
      <c r="F205" s="59">
        <v>9</v>
      </c>
      <c r="G205" s="59">
        <v>4</v>
      </c>
      <c r="H205" s="61">
        <v>10840.4</v>
      </c>
      <c r="I205" s="61">
        <v>7675</v>
      </c>
      <c r="J205" s="62">
        <v>416</v>
      </c>
      <c r="K205" s="61">
        <f>прил.2!C199</f>
        <v>59742312.314050622</v>
      </c>
      <c r="L205" s="61">
        <v>0</v>
      </c>
      <c r="M205" s="61">
        <v>0</v>
      </c>
      <c r="N205" s="61">
        <v>0</v>
      </c>
      <c r="O205" s="61">
        <f t="shared" si="18"/>
        <v>59742312.314050622</v>
      </c>
      <c r="P205" s="61">
        <f t="shared" si="17"/>
        <v>7784.0146337525239</v>
      </c>
      <c r="Q205" s="61">
        <v>11481.56</v>
      </c>
      <c r="R205" s="63" t="s">
        <v>354</v>
      </c>
    </row>
    <row r="206" spans="1:18" s="24" customFormat="1" ht="24.95" customHeight="1" x14ac:dyDescent="0.25">
      <c r="A206" s="1">
        <v>177</v>
      </c>
      <c r="B206" s="17" t="s">
        <v>119</v>
      </c>
      <c r="C206" s="59">
        <v>1978</v>
      </c>
      <c r="D206" s="59">
        <v>2002</v>
      </c>
      <c r="E206" s="60" t="s">
        <v>4</v>
      </c>
      <c r="F206" s="59">
        <v>5</v>
      </c>
      <c r="G206" s="59">
        <v>4</v>
      </c>
      <c r="H206" s="61">
        <v>3679.7</v>
      </c>
      <c r="I206" s="61">
        <v>2709</v>
      </c>
      <c r="J206" s="62">
        <v>132</v>
      </c>
      <c r="K206" s="61">
        <f>прил.2!C200</f>
        <v>57644562.250000007</v>
      </c>
      <c r="L206" s="61">
        <v>0</v>
      </c>
      <c r="M206" s="61">
        <v>0</v>
      </c>
      <c r="N206" s="61">
        <v>0</v>
      </c>
      <c r="O206" s="61">
        <f t="shared" si="18"/>
        <v>57644562.250000007</v>
      </c>
      <c r="P206" s="61">
        <f t="shared" si="17"/>
        <v>21278.908176448876</v>
      </c>
      <c r="Q206" s="61">
        <v>30905.45</v>
      </c>
      <c r="R206" s="63" t="s">
        <v>354</v>
      </c>
    </row>
    <row r="207" spans="1:18" s="24" customFormat="1" ht="24.95" customHeight="1" x14ac:dyDescent="0.25">
      <c r="A207" s="1">
        <v>178</v>
      </c>
      <c r="B207" s="17" t="s">
        <v>120</v>
      </c>
      <c r="C207" s="59">
        <v>1978</v>
      </c>
      <c r="D207" s="59">
        <v>2017</v>
      </c>
      <c r="E207" s="59" t="s">
        <v>27</v>
      </c>
      <c r="F207" s="59">
        <v>9</v>
      </c>
      <c r="G207" s="59">
        <v>4</v>
      </c>
      <c r="H207" s="61">
        <v>11586.54</v>
      </c>
      <c r="I207" s="61">
        <v>8088.8</v>
      </c>
      <c r="J207" s="62">
        <v>459</v>
      </c>
      <c r="K207" s="61">
        <f>прил.2!C201</f>
        <v>42071896.219999999</v>
      </c>
      <c r="L207" s="61">
        <v>0</v>
      </c>
      <c r="M207" s="61">
        <v>0</v>
      </c>
      <c r="N207" s="61">
        <v>0</v>
      </c>
      <c r="O207" s="61">
        <f t="shared" si="18"/>
        <v>42071896.219999999</v>
      </c>
      <c r="P207" s="61">
        <f t="shared" si="17"/>
        <v>5201.2531178914051</v>
      </c>
      <c r="Q207" s="61">
        <v>7900.56</v>
      </c>
      <c r="R207" s="63" t="s">
        <v>354</v>
      </c>
    </row>
    <row r="208" spans="1:18" s="24" customFormat="1" ht="24.95" customHeight="1" x14ac:dyDescent="0.25">
      <c r="A208" s="1">
        <v>179</v>
      </c>
      <c r="B208" s="17" t="s">
        <v>121</v>
      </c>
      <c r="C208" s="59">
        <v>1978</v>
      </c>
      <c r="D208" s="59"/>
      <c r="E208" s="60" t="s">
        <v>4</v>
      </c>
      <c r="F208" s="59">
        <v>4</v>
      </c>
      <c r="G208" s="59">
        <v>2</v>
      </c>
      <c r="H208" s="61">
        <v>1467.6</v>
      </c>
      <c r="I208" s="61">
        <v>1232.4000000000001</v>
      </c>
      <c r="J208" s="62">
        <v>74</v>
      </c>
      <c r="K208" s="61">
        <f>прил.2!C202</f>
        <v>5185713.74</v>
      </c>
      <c r="L208" s="61">
        <v>0</v>
      </c>
      <c r="M208" s="61">
        <v>0</v>
      </c>
      <c r="N208" s="61">
        <v>0</v>
      </c>
      <c r="O208" s="61">
        <f t="shared" si="18"/>
        <v>5185713.74</v>
      </c>
      <c r="P208" s="61">
        <f t="shared" si="17"/>
        <v>4207.8170561506004</v>
      </c>
      <c r="Q208" s="61">
        <v>6478.45</v>
      </c>
      <c r="R208" s="63" t="s">
        <v>354</v>
      </c>
    </row>
    <row r="209" spans="1:18" s="24" customFormat="1" ht="24.95" customHeight="1" x14ac:dyDescent="0.25">
      <c r="A209" s="1">
        <v>180</v>
      </c>
      <c r="B209" s="17" t="s">
        <v>122</v>
      </c>
      <c r="C209" s="59">
        <v>1979</v>
      </c>
      <c r="D209" s="59">
        <v>2017</v>
      </c>
      <c r="E209" s="59" t="s">
        <v>27</v>
      </c>
      <c r="F209" s="59">
        <v>9</v>
      </c>
      <c r="G209" s="59">
        <v>6</v>
      </c>
      <c r="H209" s="61">
        <v>14201.4</v>
      </c>
      <c r="I209" s="61">
        <v>12016.16</v>
      </c>
      <c r="J209" s="62">
        <v>645</v>
      </c>
      <c r="K209" s="61">
        <f>прил.2!C203</f>
        <v>45241521.619074404</v>
      </c>
      <c r="L209" s="61">
        <v>0</v>
      </c>
      <c r="M209" s="61">
        <v>0</v>
      </c>
      <c r="N209" s="61">
        <v>0</v>
      </c>
      <c r="O209" s="61">
        <f t="shared" si="18"/>
        <v>45241521.619074404</v>
      </c>
      <c r="P209" s="61">
        <f t="shared" si="17"/>
        <v>3765.0565254685694</v>
      </c>
      <c r="Q209" s="61">
        <v>6358.29</v>
      </c>
      <c r="R209" s="63" t="s">
        <v>354</v>
      </c>
    </row>
    <row r="210" spans="1:18" s="24" customFormat="1" ht="24.95" customHeight="1" x14ac:dyDescent="0.25">
      <c r="A210" s="1">
        <v>181</v>
      </c>
      <c r="B210" s="17" t="s">
        <v>123</v>
      </c>
      <c r="C210" s="59">
        <v>1979</v>
      </c>
      <c r="D210" s="59"/>
      <c r="E210" s="60" t="s">
        <v>4</v>
      </c>
      <c r="F210" s="59">
        <v>5</v>
      </c>
      <c r="G210" s="59">
        <v>4</v>
      </c>
      <c r="H210" s="61">
        <v>3933.6</v>
      </c>
      <c r="I210" s="61">
        <v>3576</v>
      </c>
      <c r="J210" s="62">
        <v>168</v>
      </c>
      <c r="K210" s="61">
        <f>прил.2!C204</f>
        <v>16853808.609999999</v>
      </c>
      <c r="L210" s="61">
        <v>0</v>
      </c>
      <c r="M210" s="61">
        <v>0</v>
      </c>
      <c r="N210" s="61">
        <v>0</v>
      </c>
      <c r="O210" s="61">
        <f t="shared" si="18"/>
        <v>16853808.609999999</v>
      </c>
      <c r="P210" s="61">
        <f t="shared" ref="P210:P273" si="19">K210/I210</f>
        <v>4713.0337276286355</v>
      </c>
      <c r="Q210" s="61">
        <v>7317.45</v>
      </c>
      <c r="R210" s="63" t="s">
        <v>354</v>
      </c>
    </row>
    <row r="211" spans="1:18" s="24" customFormat="1" ht="24.95" customHeight="1" x14ac:dyDescent="0.25">
      <c r="A211" s="1">
        <v>182</v>
      </c>
      <c r="B211" s="17" t="s">
        <v>124</v>
      </c>
      <c r="C211" s="59">
        <v>1979</v>
      </c>
      <c r="D211" s="59"/>
      <c r="E211" s="60" t="s">
        <v>4</v>
      </c>
      <c r="F211" s="59">
        <v>5</v>
      </c>
      <c r="G211" s="59">
        <v>4</v>
      </c>
      <c r="H211" s="61">
        <v>2792.2</v>
      </c>
      <c r="I211" s="61">
        <v>2753.11</v>
      </c>
      <c r="J211" s="62">
        <v>185</v>
      </c>
      <c r="K211" s="61">
        <f>прил.2!C205</f>
        <v>10605663.779999999</v>
      </c>
      <c r="L211" s="61">
        <v>0</v>
      </c>
      <c r="M211" s="61">
        <v>0</v>
      </c>
      <c r="N211" s="61">
        <v>0</v>
      </c>
      <c r="O211" s="61">
        <f t="shared" si="18"/>
        <v>10605663.779999999</v>
      </c>
      <c r="P211" s="61">
        <f t="shared" si="19"/>
        <v>3852.2484680960802</v>
      </c>
      <c r="Q211" s="61">
        <v>6478.45</v>
      </c>
      <c r="R211" s="63" t="s">
        <v>354</v>
      </c>
    </row>
    <row r="212" spans="1:18" s="24" customFormat="1" ht="24.95" customHeight="1" x14ac:dyDescent="0.25">
      <c r="A212" s="1">
        <v>183</v>
      </c>
      <c r="B212" s="17" t="s">
        <v>125</v>
      </c>
      <c r="C212" s="59">
        <v>1979</v>
      </c>
      <c r="D212" s="59">
        <v>2017</v>
      </c>
      <c r="E212" s="59" t="s">
        <v>27</v>
      </c>
      <c r="F212" s="59">
        <v>9</v>
      </c>
      <c r="G212" s="59">
        <v>4</v>
      </c>
      <c r="H212" s="61">
        <v>10593.6</v>
      </c>
      <c r="I212" s="61">
        <v>8025.7</v>
      </c>
      <c r="J212" s="62">
        <v>438</v>
      </c>
      <c r="K212" s="61">
        <f>прил.2!C206</f>
        <v>73547781.055733234</v>
      </c>
      <c r="L212" s="61">
        <v>0</v>
      </c>
      <c r="M212" s="61">
        <v>0</v>
      </c>
      <c r="N212" s="61">
        <v>0</v>
      </c>
      <c r="O212" s="61">
        <f t="shared" ref="O212:O275" si="20">K212-L212-M212-N212</f>
        <v>73547781.055733234</v>
      </c>
      <c r="P212" s="61">
        <f t="shared" si="19"/>
        <v>9164.0331753907121</v>
      </c>
      <c r="Q212" s="61">
        <v>15687.56</v>
      </c>
      <c r="R212" s="63" t="s">
        <v>354</v>
      </c>
    </row>
    <row r="213" spans="1:18" s="24" customFormat="1" ht="24.95" customHeight="1" x14ac:dyDescent="0.25">
      <c r="A213" s="1">
        <v>184</v>
      </c>
      <c r="B213" s="17" t="s">
        <v>126</v>
      </c>
      <c r="C213" s="59">
        <v>1979</v>
      </c>
      <c r="D213" s="59">
        <v>2017</v>
      </c>
      <c r="E213" s="59" t="s">
        <v>27</v>
      </c>
      <c r="F213" s="59">
        <v>9</v>
      </c>
      <c r="G213" s="59">
        <v>4</v>
      </c>
      <c r="H213" s="61">
        <v>11761</v>
      </c>
      <c r="I213" s="61">
        <v>8045.6</v>
      </c>
      <c r="J213" s="62">
        <v>320</v>
      </c>
      <c r="K213" s="61">
        <f>прил.2!C207</f>
        <v>98194953.160921901</v>
      </c>
      <c r="L213" s="61">
        <v>0</v>
      </c>
      <c r="M213" s="61">
        <v>0</v>
      </c>
      <c r="N213" s="61">
        <v>0</v>
      </c>
      <c r="O213" s="61">
        <f t="shared" si="20"/>
        <v>98194953.160921901</v>
      </c>
      <c r="P213" s="61">
        <f t="shared" si="19"/>
        <v>12204.80177499775</v>
      </c>
      <c r="Q213" s="61">
        <v>21337.61</v>
      </c>
      <c r="R213" s="63" t="s">
        <v>354</v>
      </c>
    </row>
    <row r="214" spans="1:18" s="24" customFormat="1" ht="24.95" customHeight="1" x14ac:dyDescent="0.25">
      <c r="A214" s="1">
        <v>185</v>
      </c>
      <c r="B214" s="17" t="s">
        <v>127</v>
      </c>
      <c r="C214" s="59">
        <v>1980</v>
      </c>
      <c r="D214" s="59"/>
      <c r="E214" s="60" t="s">
        <v>4</v>
      </c>
      <c r="F214" s="59">
        <v>2</v>
      </c>
      <c r="G214" s="59">
        <v>3</v>
      </c>
      <c r="H214" s="61">
        <v>947.65</v>
      </c>
      <c r="I214" s="61">
        <v>861.2</v>
      </c>
      <c r="J214" s="62">
        <v>64</v>
      </c>
      <c r="K214" s="61">
        <f>прил.2!C208</f>
        <v>5190608.6100000003</v>
      </c>
      <c r="L214" s="61">
        <v>0</v>
      </c>
      <c r="M214" s="61">
        <v>0</v>
      </c>
      <c r="N214" s="61">
        <v>0</v>
      </c>
      <c r="O214" s="61">
        <f t="shared" si="20"/>
        <v>5190608.6100000003</v>
      </c>
      <c r="P214" s="61">
        <f t="shared" si="19"/>
        <v>6027.181386437529</v>
      </c>
      <c r="Q214" s="61">
        <v>10082.83</v>
      </c>
      <c r="R214" s="63" t="s">
        <v>354</v>
      </c>
    </row>
    <row r="215" spans="1:18" s="24" customFormat="1" ht="24.95" customHeight="1" x14ac:dyDescent="0.25">
      <c r="A215" s="1">
        <v>186</v>
      </c>
      <c r="B215" s="17" t="s">
        <v>128</v>
      </c>
      <c r="C215" s="59">
        <v>1980</v>
      </c>
      <c r="D215" s="59"/>
      <c r="E215" s="60" t="s">
        <v>4</v>
      </c>
      <c r="F215" s="59">
        <v>2</v>
      </c>
      <c r="G215" s="59">
        <v>2</v>
      </c>
      <c r="H215" s="61">
        <v>792.4</v>
      </c>
      <c r="I215" s="61">
        <v>734.4</v>
      </c>
      <c r="J215" s="62">
        <v>36</v>
      </c>
      <c r="K215" s="61">
        <f>прил.2!C209</f>
        <v>12499873.470626602</v>
      </c>
      <c r="L215" s="61">
        <v>0</v>
      </c>
      <c r="M215" s="61">
        <v>0</v>
      </c>
      <c r="N215" s="61">
        <v>0</v>
      </c>
      <c r="O215" s="61">
        <f t="shared" si="20"/>
        <v>12499873.470626602</v>
      </c>
      <c r="P215" s="61">
        <f t="shared" si="19"/>
        <v>17020.524878304197</v>
      </c>
      <c r="Q215" s="61">
        <v>75424.72</v>
      </c>
      <c r="R215" s="63" t="s">
        <v>354</v>
      </c>
    </row>
    <row r="216" spans="1:18" s="24" customFormat="1" ht="24.95" customHeight="1" x14ac:dyDescent="0.25">
      <c r="A216" s="1">
        <v>187</v>
      </c>
      <c r="B216" s="17" t="s">
        <v>129</v>
      </c>
      <c r="C216" s="59">
        <v>1981</v>
      </c>
      <c r="D216" s="59"/>
      <c r="E216" s="60" t="s">
        <v>4</v>
      </c>
      <c r="F216" s="59">
        <v>3</v>
      </c>
      <c r="G216" s="59">
        <v>3</v>
      </c>
      <c r="H216" s="61">
        <v>1327.8</v>
      </c>
      <c r="I216" s="61">
        <v>1248.4100000000001</v>
      </c>
      <c r="J216" s="62">
        <v>94</v>
      </c>
      <c r="K216" s="61">
        <f>прил.2!C210</f>
        <v>7478069.5099999998</v>
      </c>
      <c r="L216" s="61">
        <v>0</v>
      </c>
      <c r="M216" s="61">
        <v>0</v>
      </c>
      <c r="N216" s="61">
        <v>0</v>
      </c>
      <c r="O216" s="61">
        <f t="shared" si="20"/>
        <v>7478069.5099999998</v>
      </c>
      <c r="P216" s="61">
        <f t="shared" si="19"/>
        <v>5990.0749833788577</v>
      </c>
      <c r="Q216" s="61">
        <v>10082.83</v>
      </c>
      <c r="R216" s="63" t="s">
        <v>354</v>
      </c>
    </row>
    <row r="217" spans="1:18" s="24" customFormat="1" ht="24.95" customHeight="1" x14ac:dyDescent="0.25">
      <c r="A217" s="1">
        <v>188</v>
      </c>
      <c r="B217" s="17" t="s">
        <v>130</v>
      </c>
      <c r="C217" s="59">
        <v>1981</v>
      </c>
      <c r="D217" s="59">
        <v>2018</v>
      </c>
      <c r="E217" s="60" t="s">
        <v>4</v>
      </c>
      <c r="F217" s="59">
        <v>9</v>
      </c>
      <c r="G217" s="59">
        <v>3</v>
      </c>
      <c r="H217" s="61">
        <v>6791.76</v>
      </c>
      <c r="I217" s="61">
        <v>6175.8</v>
      </c>
      <c r="J217" s="62">
        <v>299</v>
      </c>
      <c r="K217" s="61">
        <f>прил.2!C211</f>
        <v>823570</v>
      </c>
      <c r="L217" s="61">
        <v>0</v>
      </c>
      <c r="M217" s="61">
        <v>0</v>
      </c>
      <c r="N217" s="61">
        <v>0</v>
      </c>
      <c r="O217" s="61">
        <f t="shared" si="20"/>
        <v>823570</v>
      </c>
      <c r="P217" s="61">
        <f t="shared" si="19"/>
        <v>133.35438323779914</v>
      </c>
      <c r="Q217" s="61">
        <v>412</v>
      </c>
      <c r="R217" s="63" t="s">
        <v>354</v>
      </c>
    </row>
    <row r="218" spans="1:18" s="24" customFormat="1" ht="24.95" customHeight="1" x14ac:dyDescent="0.25">
      <c r="A218" s="1">
        <v>189</v>
      </c>
      <c r="B218" s="17" t="s">
        <v>131</v>
      </c>
      <c r="C218" s="59">
        <v>1982</v>
      </c>
      <c r="D218" s="59">
        <v>2019</v>
      </c>
      <c r="E218" s="59" t="s">
        <v>27</v>
      </c>
      <c r="F218" s="59">
        <v>9</v>
      </c>
      <c r="G218" s="59">
        <v>6</v>
      </c>
      <c r="H218" s="61">
        <v>14453.4</v>
      </c>
      <c r="I218" s="61">
        <v>12637.5</v>
      </c>
      <c r="J218" s="62">
        <v>553</v>
      </c>
      <c r="K218" s="61">
        <f>прил.2!C212</f>
        <v>7827609.8244885113</v>
      </c>
      <c r="L218" s="61">
        <v>0</v>
      </c>
      <c r="M218" s="61">
        <v>0</v>
      </c>
      <c r="N218" s="61">
        <v>0</v>
      </c>
      <c r="O218" s="61">
        <f t="shared" si="20"/>
        <v>7827609.8244885113</v>
      </c>
      <c r="P218" s="61">
        <f t="shared" si="19"/>
        <v>619.39543616130652</v>
      </c>
      <c r="Q218" s="61">
        <v>1824.6100000000001</v>
      </c>
      <c r="R218" s="63" t="s">
        <v>354</v>
      </c>
    </row>
    <row r="219" spans="1:18" s="24" customFormat="1" ht="24.95" customHeight="1" x14ac:dyDescent="0.25">
      <c r="A219" s="1">
        <v>190</v>
      </c>
      <c r="B219" s="17" t="s">
        <v>132</v>
      </c>
      <c r="C219" s="59">
        <v>1982</v>
      </c>
      <c r="D219" s="59"/>
      <c r="E219" s="59" t="s">
        <v>27</v>
      </c>
      <c r="F219" s="59">
        <v>5</v>
      </c>
      <c r="G219" s="59">
        <v>4</v>
      </c>
      <c r="H219" s="61">
        <v>5602.2</v>
      </c>
      <c r="I219" s="61">
        <v>4151.72</v>
      </c>
      <c r="J219" s="62">
        <v>316</v>
      </c>
      <c r="K219" s="61">
        <f>прил.2!C213</f>
        <v>56601442.282001257</v>
      </c>
      <c r="L219" s="61">
        <v>0</v>
      </c>
      <c r="M219" s="61">
        <v>0</v>
      </c>
      <c r="N219" s="61">
        <v>0</v>
      </c>
      <c r="O219" s="61">
        <f t="shared" si="20"/>
        <v>56601442.282001257</v>
      </c>
      <c r="P219" s="61">
        <f t="shared" si="19"/>
        <v>13633.251346911944</v>
      </c>
      <c r="Q219" s="61">
        <v>26498.15</v>
      </c>
      <c r="R219" s="63" t="s">
        <v>354</v>
      </c>
    </row>
    <row r="220" spans="1:18" s="24" customFormat="1" ht="24.95" customHeight="1" x14ac:dyDescent="0.25">
      <c r="A220" s="1">
        <v>191</v>
      </c>
      <c r="B220" s="17" t="s">
        <v>133</v>
      </c>
      <c r="C220" s="59">
        <v>1983</v>
      </c>
      <c r="D220" s="59"/>
      <c r="E220" s="59" t="s">
        <v>27</v>
      </c>
      <c r="F220" s="59">
        <v>9</v>
      </c>
      <c r="G220" s="59">
        <v>2</v>
      </c>
      <c r="H220" s="61">
        <v>5783.9</v>
      </c>
      <c r="I220" s="61">
        <v>4032.5</v>
      </c>
      <c r="J220" s="62">
        <v>239</v>
      </c>
      <c r="K220" s="61">
        <f>прил.2!C214</f>
        <v>5560707.9400000004</v>
      </c>
      <c r="L220" s="61">
        <v>0</v>
      </c>
      <c r="M220" s="61">
        <v>0</v>
      </c>
      <c r="N220" s="61">
        <v>0</v>
      </c>
      <c r="O220" s="61">
        <f t="shared" si="20"/>
        <v>5560707.9400000004</v>
      </c>
      <c r="P220" s="61">
        <f t="shared" si="19"/>
        <v>1378.972830750155</v>
      </c>
      <c r="Q220" s="61">
        <v>2559.56</v>
      </c>
      <c r="R220" s="63" t="s">
        <v>354</v>
      </c>
    </row>
    <row r="221" spans="1:18" s="24" customFormat="1" ht="24.95" customHeight="1" x14ac:dyDescent="0.25">
      <c r="A221" s="1">
        <v>192</v>
      </c>
      <c r="B221" s="17" t="s">
        <v>134</v>
      </c>
      <c r="C221" s="59">
        <v>1983</v>
      </c>
      <c r="D221" s="59">
        <v>2018</v>
      </c>
      <c r="E221" s="59" t="s">
        <v>27</v>
      </c>
      <c r="F221" s="59">
        <v>9</v>
      </c>
      <c r="G221" s="59">
        <v>5</v>
      </c>
      <c r="H221" s="61">
        <v>11743.1</v>
      </c>
      <c r="I221" s="61">
        <v>9996.6</v>
      </c>
      <c r="J221" s="62">
        <v>559</v>
      </c>
      <c r="K221" s="61">
        <f>прил.2!C215</f>
        <v>97572965.534219712</v>
      </c>
      <c r="L221" s="61">
        <v>0</v>
      </c>
      <c r="M221" s="61">
        <v>0</v>
      </c>
      <c r="N221" s="61">
        <v>0</v>
      </c>
      <c r="O221" s="61">
        <f t="shared" si="20"/>
        <v>97572965.534219712</v>
      </c>
      <c r="P221" s="61">
        <f t="shared" si="19"/>
        <v>9760.6151625772472</v>
      </c>
      <c r="Q221" s="61">
        <v>18079.29</v>
      </c>
      <c r="R221" s="63" t="s">
        <v>354</v>
      </c>
    </row>
    <row r="222" spans="1:18" s="24" customFormat="1" ht="24.95" customHeight="1" x14ac:dyDescent="0.25">
      <c r="A222" s="1">
        <v>193</v>
      </c>
      <c r="B222" s="17" t="s">
        <v>135</v>
      </c>
      <c r="C222" s="59">
        <v>1983</v>
      </c>
      <c r="D222" s="59">
        <v>2017</v>
      </c>
      <c r="E222" s="59" t="s">
        <v>27</v>
      </c>
      <c r="F222" s="59">
        <v>9</v>
      </c>
      <c r="G222" s="59">
        <v>5</v>
      </c>
      <c r="H222" s="61">
        <v>12110</v>
      </c>
      <c r="I222" s="61">
        <v>10334</v>
      </c>
      <c r="J222" s="62">
        <v>519</v>
      </c>
      <c r="K222" s="61">
        <f>прил.2!C216</f>
        <v>104484911.81321606</v>
      </c>
      <c r="L222" s="61">
        <v>0</v>
      </c>
      <c r="M222" s="61">
        <v>0</v>
      </c>
      <c r="N222" s="61">
        <v>0</v>
      </c>
      <c r="O222" s="61">
        <f t="shared" si="20"/>
        <v>104484911.81321606</v>
      </c>
      <c r="P222" s="61">
        <f t="shared" si="19"/>
        <v>10110.790769616418</v>
      </c>
      <c r="Q222" s="61">
        <v>21337.61</v>
      </c>
      <c r="R222" s="63" t="s">
        <v>354</v>
      </c>
    </row>
    <row r="223" spans="1:18" s="24" customFormat="1" ht="24.95" customHeight="1" x14ac:dyDescent="0.25">
      <c r="A223" s="1">
        <v>194</v>
      </c>
      <c r="B223" s="17" t="s">
        <v>136</v>
      </c>
      <c r="C223" s="59">
        <v>1983</v>
      </c>
      <c r="D223" s="59">
        <v>2004</v>
      </c>
      <c r="E223" s="60" t="s">
        <v>4</v>
      </c>
      <c r="F223" s="59">
        <v>5</v>
      </c>
      <c r="G223" s="59">
        <v>1</v>
      </c>
      <c r="H223" s="61">
        <v>2412.5</v>
      </c>
      <c r="I223" s="61">
        <v>2409.3200000000002</v>
      </c>
      <c r="J223" s="62">
        <v>255</v>
      </c>
      <c r="K223" s="61">
        <f>прил.2!C217</f>
        <v>9211458.8399999999</v>
      </c>
      <c r="L223" s="61">
        <v>0</v>
      </c>
      <c r="M223" s="61">
        <v>0</v>
      </c>
      <c r="N223" s="61">
        <v>0</v>
      </c>
      <c r="O223" s="61">
        <f t="shared" si="20"/>
        <v>9211458.8399999999</v>
      </c>
      <c r="P223" s="61">
        <f t="shared" si="19"/>
        <v>3823.260853684857</v>
      </c>
      <c r="Q223" s="61">
        <v>6478.45</v>
      </c>
      <c r="R223" s="63" t="s">
        <v>354</v>
      </c>
    </row>
    <row r="224" spans="1:18" s="24" customFormat="1" ht="24.95" customHeight="1" x14ac:dyDescent="0.25">
      <c r="A224" s="1">
        <v>195</v>
      </c>
      <c r="B224" s="17" t="s">
        <v>137</v>
      </c>
      <c r="C224" s="59">
        <v>1984</v>
      </c>
      <c r="D224" s="59">
        <v>2019</v>
      </c>
      <c r="E224" s="60" t="s">
        <v>4</v>
      </c>
      <c r="F224" s="59">
        <v>9</v>
      </c>
      <c r="G224" s="59">
        <v>8</v>
      </c>
      <c r="H224" s="61">
        <v>23209.119999999999</v>
      </c>
      <c r="I224" s="61">
        <v>21934.07</v>
      </c>
      <c r="J224" s="62">
        <v>838</v>
      </c>
      <c r="K224" s="61">
        <f>прил.2!C218</f>
        <v>89197425.790000007</v>
      </c>
      <c r="L224" s="61">
        <v>0</v>
      </c>
      <c r="M224" s="61">
        <v>0</v>
      </c>
      <c r="N224" s="61">
        <v>0</v>
      </c>
      <c r="O224" s="61">
        <f t="shared" si="20"/>
        <v>89197425.790000007</v>
      </c>
      <c r="P224" s="61">
        <f t="shared" si="19"/>
        <v>4066.6153518248097</v>
      </c>
      <c r="Q224" s="61">
        <v>6324.56</v>
      </c>
      <c r="R224" s="63" t="s">
        <v>354</v>
      </c>
    </row>
    <row r="225" spans="1:18" s="24" customFormat="1" ht="24.95" customHeight="1" x14ac:dyDescent="0.25">
      <c r="A225" s="1">
        <v>196</v>
      </c>
      <c r="B225" s="17" t="s">
        <v>138</v>
      </c>
      <c r="C225" s="59">
        <v>1985</v>
      </c>
      <c r="D225" s="59"/>
      <c r="E225" s="60" t="s">
        <v>4</v>
      </c>
      <c r="F225" s="59">
        <v>5</v>
      </c>
      <c r="G225" s="59">
        <v>6</v>
      </c>
      <c r="H225" s="61">
        <v>5418.6</v>
      </c>
      <c r="I225" s="61">
        <v>3817.2</v>
      </c>
      <c r="J225" s="62">
        <v>273</v>
      </c>
      <c r="K225" s="61">
        <f>прил.2!C219</f>
        <v>56620126.216766655</v>
      </c>
      <c r="L225" s="61">
        <v>0</v>
      </c>
      <c r="M225" s="61">
        <v>0</v>
      </c>
      <c r="N225" s="61">
        <v>0</v>
      </c>
      <c r="O225" s="61">
        <f t="shared" si="20"/>
        <v>56620126.216766655</v>
      </c>
      <c r="P225" s="61">
        <f t="shared" si="19"/>
        <v>14832.894848780954</v>
      </c>
      <c r="Q225" s="61">
        <v>26498.15</v>
      </c>
      <c r="R225" s="63" t="s">
        <v>354</v>
      </c>
    </row>
    <row r="226" spans="1:18" s="24" customFormat="1" ht="24.95" customHeight="1" x14ac:dyDescent="0.25">
      <c r="A226" s="1">
        <v>197</v>
      </c>
      <c r="B226" s="17" t="s">
        <v>139</v>
      </c>
      <c r="C226" s="59">
        <v>1986</v>
      </c>
      <c r="D226" s="59">
        <v>2008</v>
      </c>
      <c r="E226" s="60" t="s">
        <v>4</v>
      </c>
      <c r="F226" s="59">
        <v>5</v>
      </c>
      <c r="G226" s="59">
        <v>2</v>
      </c>
      <c r="H226" s="61">
        <v>3732</v>
      </c>
      <c r="I226" s="61">
        <v>2799.73</v>
      </c>
      <c r="J226" s="62">
        <v>410</v>
      </c>
      <c r="K226" s="61">
        <f>прил.2!C220</f>
        <v>40386647.660710268</v>
      </c>
      <c r="L226" s="61">
        <v>0</v>
      </c>
      <c r="M226" s="61">
        <v>0</v>
      </c>
      <c r="N226" s="61">
        <v>0</v>
      </c>
      <c r="O226" s="61">
        <f t="shared" si="20"/>
        <v>40386647.660710268</v>
      </c>
      <c r="P226" s="61">
        <f t="shared" si="19"/>
        <v>14425.193736792571</v>
      </c>
      <c r="Q226" s="61">
        <v>30905.45</v>
      </c>
      <c r="R226" s="63" t="s">
        <v>354</v>
      </c>
    </row>
    <row r="227" spans="1:18" s="24" customFormat="1" ht="24.95" customHeight="1" x14ac:dyDescent="0.25">
      <c r="A227" s="1">
        <v>198</v>
      </c>
      <c r="B227" s="17" t="s">
        <v>141</v>
      </c>
      <c r="C227" s="59">
        <v>1988</v>
      </c>
      <c r="D227" s="59"/>
      <c r="E227" s="59" t="s">
        <v>27</v>
      </c>
      <c r="F227" s="59">
        <v>6</v>
      </c>
      <c r="G227" s="59">
        <v>1</v>
      </c>
      <c r="H227" s="61">
        <v>3347.5</v>
      </c>
      <c r="I227" s="61">
        <v>2750.6</v>
      </c>
      <c r="J227" s="62">
        <v>215</v>
      </c>
      <c r="K227" s="61">
        <f>прил.2!C221</f>
        <v>7916445.7400000002</v>
      </c>
      <c r="L227" s="61">
        <v>0</v>
      </c>
      <c r="M227" s="61">
        <v>0</v>
      </c>
      <c r="N227" s="61">
        <v>0</v>
      </c>
      <c r="O227" s="61">
        <f t="shared" si="20"/>
        <v>7916445.7400000002</v>
      </c>
      <c r="P227" s="61">
        <f t="shared" si="19"/>
        <v>2878.0795971787975</v>
      </c>
      <c r="Q227" s="61">
        <v>4397.5600000000004</v>
      </c>
      <c r="R227" s="63" t="s">
        <v>354</v>
      </c>
    </row>
    <row r="228" spans="1:18" s="24" customFormat="1" ht="24.95" customHeight="1" x14ac:dyDescent="0.25">
      <c r="A228" s="1">
        <v>199</v>
      </c>
      <c r="B228" s="17" t="s">
        <v>142</v>
      </c>
      <c r="C228" s="59">
        <v>1988</v>
      </c>
      <c r="D228" s="59">
        <v>2003</v>
      </c>
      <c r="E228" s="60" t="s">
        <v>4</v>
      </c>
      <c r="F228" s="59">
        <v>5</v>
      </c>
      <c r="G228" s="59">
        <v>4</v>
      </c>
      <c r="H228" s="61">
        <v>3033.9</v>
      </c>
      <c r="I228" s="61">
        <v>2632.3</v>
      </c>
      <c r="J228" s="62">
        <v>189</v>
      </c>
      <c r="K228" s="61">
        <f>прил.2!C222</f>
        <v>12981426.99</v>
      </c>
      <c r="L228" s="61">
        <v>0</v>
      </c>
      <c r="M228" s="61">
        <v>0</v>
      </c>
      <c r="N228" s="61">
        <v>0</v>
      </c>
      <c r="O228" s="61">
        <f t="shared" si="20"/>
        <v>12981426.99</v>
      </c>
      <c r="P228" s="61">
        <f t="shared" si="19"/>
        <v>4931.5910002659266</v>
      </c>
      <c r="Q228" s="61">
        <v>7960.45</v>
      </c>
      <c r="R228" s="63" t="s">
        <v>354</v>
      </c>
    </row>
    <row r="229" spans="1:18" s="24" customFormat="1" ht="24.95" customHeight="1" x14ac:dyDescent="0.25">
      <c r="A229" s="1">
        <v>200</v>
      </c>
      <c r="B229" s="17" t="s">
        <v>143</v>
      </c>
      <c r="C229" s="59">
        <v>1989</v>
      </c>
      <c r="D229" s="59"/>
      <c r="E229" s="60" t="s">
        <v>4</v>
      </c>
      <c r="F229" s="59">
        <v>5</v>
      </c>
      <c r="G229" s="59">
        <v>4</v>
      </c>
      <c r="H229" s="61">
        <v>3526.5</v>
      </c>
      <c r="I229" s="61">
        <v>2753.21</v>
      </c>
      <c r="J229" s="62">
        <v>202</v>
      </c>
      <c r="K229" s="61">
        <f>прил.2!C223</f>
        <v>18119386.787170034</v>
      </c>
      <c r="L229" s="61">
        <v>0</v>
      </c>
      <c r="M229" s="61">
        <v>0</v>
      </c>
      <c r="N229" s="61">
        <v>0</v>
      </c>
      <c r="O229" s="61">
        <f t="shared" si="20"/>
        <v>18119386.787170034</v>
      </c>
      <c r="P229" s="61">
        <f t="shared" si="19"/>
        <v>6581.1858838119988</v>
      </c>
      <c r="Q229" s="61">
        <v>12081.15</v>
      </c>
      <c r="R229" s="63" t="s">
        <v>354</v>
      </c>
    </row>
    <row r="230" spans="1:18" s="24" customFormat="1" ht="24.95" customHeight="1" x14ac:dyDescent="0.25">
      <c r="A230" s="1">
        <v>201</v>
      </c>
      <c r="B230" s="17" t="s">
        <v>144</v>
      </c>
      <c r="C230" s="59">
        <v>1989</v>
      </c>
      <c r="D230" s="59"/>
      <c r="E230" s="59" t="s">
        <v>27</v>
      </c>
      <c r="F230" s="59">
        <v>6</v>
      </c>
      <c r="G230" s="59">
        <v>1</v>
      </c>
      <c r="H230" s="61">
        <v>3384.3</v>
      </c>
      <c r="I230" s="61">
        <v>2817.8</v>
      </c>
      <c r="J230" s="62">
        <v>195</v>
      </c>
      <c r="K230" s="61">
        <f>прил.2!C224</f>
        <v>8109168.6200000001</v>
      </c>
      <c r="L230" s="61">
        <v>0</v>
      </c>
      <c r="M230" s="61">
        <v>0</v>
      </c>
      <c r="N230" s="61">
        <v>0</v>
      </c>
      <c r="O230" s="61">
        <f t="shared" si="20"/>
        <v>8109168.6200000001</v>
      </c>
      <c r="P230" s="61">
        <f t="shared" si="19"/>
        <v>2877.8368301511814</v>
      </c>
      <c r="Q230" s="61">
        <v>4397.5600000000004</v>
      </c>
      <c r="R230" s="63" t="s">
        <v>354</v>
      </c>
    </row>
    <row r="231" spans="1:18" s="24" customFormat="1" ht="24.95" customHeight="1" x14ac:dyDescent="0.25">
      <c r="A231" s="1">
        <v>202</v>
      </c>
      <c r="B231" s="17" t="s">
        <v>145</v>
      </c>
      <c r="C231" s="59">
        <v>1989</v>
      </c>
      <c r="D231" s="59">
        <v>2005</v>
      </c>
      <c r="E231" s="60" t="s">
        <v>4</v>
      </c>
      <c r="F231" s="59">
        <v>2</v>
      </c>
      <c r="G231" s="59">
        <v>2</v>
      </c>
      <c r="H231" s="61">
        <v>1005.51</v>
      </c>
      <c r="I231" s="61">
        <v>914.11</v>
      </c>
      <c r="J231" s="62">
        <v>39</v>
      </c>
      <c r="K231" s="61">
        <f>прил.2!C225</f>
        <v>391130</v>
      </c>
      <c r="L231" s="61">
        <v>0</v>
      </c>
      <c r="M231" s="61">
        <v>0</v>
      </c>
      <c r="N231" s="61">
        <v>0</v>
      </c>
      <c r="O231" s="61">
        <f t="shared" si="20"/>
        <v>391130</v>
      </c>
      <c r="P231" s="61">
        <f t="shared" si="19"/>
        <v>427.88067081642254</v>
      </c>
      <c r="Q231" s="61">
        <v>1142</v>
      </c>
      <c r="R231" s="63" t="s">
        <v>354</v>
      </c>
    </row>
    <row r="232" spans="1:18" s="24" customFormat="1" ht="24.95" customHeight="1" x14ac:dyDescent="0.25">
      <c r="A232" s="1">
        <v>203</v>
      </c>
      <c r="B232" s="17" t="s">
        <v>146</v>
      </c>
      <c r="C232" s="59">
        <v>1990</v>
      </c>
      <c r="D232" s="59">
        <v>2019</v>
      </c>
      <c r="E232" s="59" t="s">
        <v>27</v>
      </c>
      <c r="F232" s="59">
        <v>10</v>
      </c>
      <c r="G232" s="59">
        <v>3</v>
      </c>
      <c r="H232" s="61">
        <v>9637.69</v>
      </c>
      <c r="I232" s="61">
        <v>6783.3</v>
      </c>
      <c r="J232" s="62">
        <v>534</v>
      </c>
      <c r="K232" s="61">
        <f>прил.2!C226</f>
        <v>5208934.0564799998</v>
      </c>
      <c r="L232" s="61">
        <v>0</v>
      </c>
      <c r="M232" s="61">
        <v>0</v>
      </c>
      <c r="N232" s="61">
        <v>0</v>
      </c>
      <c r="O232" s="61">
        <f t="shared" si="20"/>
        <v>5208934.0564799998</v>
      </c>
      <c r="P232" s="61">
        <f t="shared" si="19"/>
        <v>767.90559999999994</v>
      </c>
      <c r="Q232" s="61">
        <v>1395.97</v>
      </c>
      <c r="R232" s="63" t="s">
        <v>354</v>
      </c>
    </row>
    <row r="233" spans="1:18" s="24" customFormat="1" ht="24.95" customHeight="1" x14ac:dyDescent="0.25">
      <c r="A233" s="1">
        <v>204</v>
      </c>
      <c r="B233" s="17" t="s">
        <v>147</v>
      </c>
      <c r="C233" s="59">
        <v>1991</v>
      </c>
      <c r="D233" s="59">
        <v>2004</v>
      </c>
      <c r="E233" s="59" t="s">
        <v>27</v>
      </c>
      <c r="F233" s="59">
        <v>10</v>
      </c>
      <c r="G233" s="59">
        <v>8</v>
      </c>
      <c r="H233" s="61">
        <v>20545.5</v>
      </c>
      <c r="I233" s="61">
        <v>16723.2</v>
      </c>
      <c r="J233" s="62">
        <v>1295</v>
      </c>
      <c r="K233" s="61">
        <f>прил.2!C227</f>
        <v>26642116.309999999</v>
      </c>
      <c r="L233" s="61">
        <v>0</v>
      </c>
      <c r="M233" s="61">
        <v>15945431.470000001</v>
      </c>
      <c r="N233" s="61">
        <v>0</v>
      </c>
      <c r="O233" s="61">
        <f t="shared" si="20"/>
        <v>10696684.839999998</v>
      </c>
      <c r="P233" s="61">
        <f t="shared" si="19"/>
        <v>1593.1231050277456</v>
      </c>
      <c r="Q233" s="61">
        <v>1593.1231050277456</v>
      </c>
      <c r="R233" s="63" t="s">
        <v>354</v>
      </c>
    </row>
    <row r="234" spans="1:18" s="24" customFormat="1" ht="24.95" customHeight="1" x14ac:dyDescent="0.25">
      <c r="A234" s="1">
        <v>205</v>
      </c>
      <c r="B234" s="17" t="s">
        <v>148</v>
      </c>
      <c r="C234" s="59">
        <v>1991</v>
      </c>
      <c r="D234" s="59">
        <v>2017</v>
      </c>
      <c r="E234" s="59" t="s">
        <v>27</v>
      </c>
      <c r="F234" s="59">
        <v>9</v>
      </c>
      <c r="G234" s="59">
        <v>4</v>
      </c>
      <c r="H234" s="61">
        <v>9418.2000000000007</v>
      </c>
      <c r="I234" s="61">
        <v>7888.3</v>
      </c>
      <c r="J234" s="62">
        <v>571</v>
      </c>
      <c r="K234" s="61">
        <f>прил.2!C228</f>
        <v>11677922.630000001</v>
      </c>
      <c r="L234" s="61">
        <v>0</v>
      </c>
      <c r="M234" s="61">
        <v>6982467.5099999998</v>
      </c>
      <c r="N234" s="61">
        <v>0</v>
      </c>
      <c r="O234" s="61">
        <f t="shared" si="20"/>
        <v>4695455.120000001</v>
      </c>
      <c r="P234" s="61">
        <f t="shared" si="19"/>
        <v>1480.4105612109074</v>
      </c>
      <c r="Q234" s="61">
        <v>1480.4105612109074</v>
      </c>
      <c r="R234" s="63" t="s">
        <v>354</v>
      </c>
    </row>
    <row r="235" spans="1:18" s="24" customFormat="1" ht="24.95" customHeight="1" x14ac:dyDescent="0.25">
      <c r="A235" s="1">
        <v>206</v>
      </c>
      <c r="B235" s="17" t="s">
        <v>149</v>
      </c>
      <c r="C235" s="59">
        <v>1999</v>
      </c>
      <c r="D235" s="59"/>
      <c r="E235" s="59" t="s">
        <v>27</v>
      </c>
      <c r="F235" s="59">
        <v>10</v>
      </c>
      <c r="G235" s="59">
        <v>4</v>
      </c>
      <c r="H235" s="61">
        <v>11015.5</v>
      </c>
      <c r="I235" s="61">
        <v>9055.41</v>
      </c>
      <c r="J235" s="62">
        <v>562</v>
      </c>
      <c r="K235" s="61">
        <f>прил.2!C229</f>
        <v>7003700.0411999999</v>
      </c>
      <c r="L235" s="61">
        <v>0</v>
      </c>
      <c r="M235" s="61">
        <v>0</v>
      </c>
      <c r="N235" s="61">
        <v>0</v>
      </c>
      <c r="O235" s="61">
        <f t="shared" si="20"/>
        <v>7003700.0411999999</v>
      </c>
      <c r="P235" s="61">
        <f t="shared" si="19"/>
        <v>773.42716025006041</v>
      </c>
      <c r="Q235" s="61">
        <v>1824.6100000000001</v>
      </c>
      <c r="R235" s="63" t="s">
        <v>354</v>
      </c>
    </row>
    <row r="236" spans="1:18" s="24" customFormat="1" ht="24.95" customHeight="1" x14ac:dyDescent="0.25">
      <c r="A236" s="1">
        <v>207</v>
      </c>
      <c r="B236" s="17" t="s">
        <v>150</v>
      </c>
      <c r="C236" s="59">
        <v>1992</v>
      </c>
      <c r="D236" s="59">
        <v>2019</v>
      </c>
      <c r="E236" s="59" t="s">
        <v>27</v>
      </c>
      <c r="F236" s="59">
        <v>9</v>
      </c>
      <c r="G236" s="59">
        <v>3</v>
      </c>
      <c r="H236" s="61">
        <v>7646.3</v>
      </c>
      <c r="I236" s="61">
        <v>6238.2</v>
      </c>
      <c r="J236" s="62">
        <v>445</v>
      </c>
      <c r="K236" s="61">
        <f>прил.2!C230</f>
        <v>8758442.2199999988</v>
      </c>
      <c r="L236" s="61">
        <v>0</v>
      </c>
      <c r="M236" s="61">
        <v>5236850.6399999997</v>
      </c>
      <c r="N236" s="61">
        <v>0</v>
      </c>
      <c r="O236" s="61">
        <f t="shared" si="20"/>
        <v>3521591.5799999991</v>
      </c>
      <c r="P236" s="61">
        <f t="shared" si="19"/>
        <v>1404.0015100509761</v>
      </c>
      <c r="Q236" s="61">
        <v>1404.0015100509761</v>
      </c>
      <c r="R236" s="63" t="s">
        <v>354</v>
      </c>
    </row>
    <row r="237" spans="1:18" s="24" customFormat="1" ht="24.95" customHeight="1" x14ac:dyDescent="0.25">
      <c r="A237" s="1">
        <v>208</v>
      </c>
      <c r="B237" s="17" t="s">
        <v>151</v>
      </c>
      <c r="C237" s="59">
        <v>1992</v>
      </c>
      <c r="D237" s="59"/>
      <c r="E237" s="59" t="s">
        <v>27</v>
      </c>
      <c r="F237" s="59">
        <v>9</v>
      </c>
      <c r="G237" s="59">
        <v>3</v>
      </c>
      <c r="H237" s="61">
        <v>7727.7</v>
      </c>
      <c r="I237" s="61">
        <v>5964.5</v>
      </c>
      <c r="J237" s="62">
        <v>465</v>
      </c>
      <c r="K237" s="61">
        <f>прил.2!C231</f>
        <v>8758442.2199999988</v>
      </c>
      <c r="L237" s="61">
        <v>0</v>
      </c>
      <c r="M237" s="61">
        <v>5236850.6399999997</v>
      </c>
      <c r="N237" s="61">
        <v>0</v>
      </c>
      <c r="O237" s="61">
        <f t="shared" si="20"/>
        <v>3521591.5799999991</v>
      </c>
      <c r="P237" s="61">
        <f t="shared" si="19"/>
        <v>1468.4285723866205</v>
      </c>
      <c r="Q237" s="61">
        <v>1468.4285723866205</v>
      </c>
      <c r="R237" s="63" t="s">
        <v>354</v>
      </c>
    </row>
    <row r="238" spans="1:18" s="24" customFormat="1" ht="24.95" customHeight="1" x14ac:dyDescent="0.25">
      <c r="A238" s="1">
        <v>209</v>
      </c>
      <c r="B238" s="17" t="s">
        <v>152</v>
      </c>
      <c r="C238" s="59">
        <v>1992</v>
      </c>
      <c r="D238" s="59">
        <v>2018</v>
      </c>
      <c r="E238" s="59" t="s">
        <v>27</v>
      </c>
      <c r="F238" s="59">
        <v>10</v>
      </c>
      <c r="G238" s="59">
        <v>2</v>
      </c>
      <c r="H238" s="61">
        <v>5321</v>
      </c>
      <c r="I238" s="61">
        <v>4534.3</v>
      </c>
      <c r="J238" s="62">
        <v>312</v>
      </c>
      <c r="K238" s="61">
        <f>прил.2!C232</f>
        <v>40565839.07638295</v>
      </c>
      <c r="L238" s="61">
        <v>0</v>
      </c>
      <c r="M238" s="61">
        <v>0</v>
      </c>
      <c r="N238" s="61">
        <v>0</v>
      </c>
      <c r="O238" s="61">
        <f t="shared" si="20"/>
        <v>40565839.07638295</v>
      </c>
      <c r="P238" s="61">
        <f t="shared" si="19"/>
        <v>8946.4391584992063</v>
      </c>
      <c r="Q238" s="61">
        <v>17725.29</v>
      </c>
      <c r="R238" s="63" t="s">
        <v>354</v>
      </c>
    </row>
    <row r="239" spans="1:18" s="24" customFormat="1" ht="24.95" customHeight="1" x14ac:dyDescent="0.25">
      <c r="A239" s="1">
        <v>210</v>
      </c>
      <c r="B239" s="17" t="s">
        <v>153</v>
      </c>
      <c r="C239" s="59">
        <v>1992</v>
      </c>
      <c r="D239" s="59"/>
      <c r="E239" s="59" t="s">
        <v>27</v>
      </c>
      <c r="F239" s="59">
        <v>10</v>
      </c>
      <c r="G239" s="59">
        <v>3</v>
      </c>
      <c r="H239" s="61">
        <v>8503.2999999999993</v>
      </c>
      <c r="I239" s="61">
        <v>6843.67</v>
      </c>
      <c r="J239" s="62">
        <v>468</v>
      </c>
      <c r="K239" s="61">
        <f>прил.2!C233</f>
        <v>9990793.8599999994</v>
      </c>
      <c r="L239" s="61">
        <v>0</v>
      </c>
      <c r="M239" s="61">
        <v>5979536.7999999998</v>
      </c>
      <c r="N239" s="61">
        <v>0</v>
      </c>
      <c r="O239" s="61">
        <f t="shared" si="20"/>
        <v>4011257.0599999996</v>
      </c>
      <c r="P239" s="61">
        <f t="shared" si="19"/>
        <v>1459.8590902249816</v>
      </c>
      <c r="Q239" s="61">
        <v>1459.8590902249816</v>
      </c>
      <c r="R239" s="63" t="s">
        <v>354</v>
      </c>
    </row>
    <row r="240" spans="1:18" s="24" customFormat="1" ht="24.95" customHeight="1" x14ac:dyDescent="0.25">
      <c r="A240" s="1">
        <v>211</v>
      </c>
      <c r="B240" s="17" t="s">
        <v>154</v>
      </c>
      <c r="C240" s="59">
        <v>1992</v>
      </c>
      <c r="D240" s="59"/>
      <c r="E240" s="59" t="s">
        <v>27</v>
      </c>
      <c r="F240" s="59">
        <v>10</v>
      </c>
      <c r="G240" s="59">
        <v>3</v>
      </c>
      <c r="H240" s="61">
        <v>8306.6</v>
      </c>
      <c r="I240" s="61">
        <v>6823.15</v>
      </c>
      <c r="J240" s="62">
        <v>529</v>
      </c>
      <c r="K240" s="61">
        <f>прил.2!C234</f>
        <v>9990793.8599999994</v>
      </c>
      <c r="L240" s="61">
        <v>0</v>
      </c>
      <c r="M240" s="61">
        <v>5979536.7999999998</v>
      </c>
      <c r="N240" s="61">
        <v>0</v>
      </c>
      <c r="O240" s="61">
        <f t="shared" si="20"/>
        <v>4011257.0599999996</v>
      </c>
      <c r="P240" s="61">
        <f t="shared" si="19"/>
        <v>1464.2494830100466</v>
      </c>
      <c r="Q240" s="61">
        <v>1464.2494830100466</v>
      </c>
      <c r="R240" s="63" t="s">
        <v>354</v>
      </c>
    </row>
    <row r="241" spans="1:18" s="24" customFormat="1" ht="24.95" customHeight="1" x14ac:dyDescent="0.25">
      <c r="A241" s="1">
        <v>212</v>
      </c>
      <c r="B241" s="17" t="s">
        <v>155</v>
      </c>
      <c r="C241" s="59">
        <v>1992</v>
      </c>
      <c r="D241" s="59"/>
      <c r="E241" s="60" t="s">
        <v>4</v>
      </c>
      <c r="F241" s="59">
        <v>5</v>
      </c>
      <c r="G241" s="59">
        <v>3</v>
      </c>
      <c r="H241" s="61">
        <v>3848.6</v>
      </c>
      <c r="I241" s="61">
        <v>3115.9</v>
      </c>
      <c r="J241" s="62">
        <v>243</v>
      </c>
      <c r="K241" s="61">
        <f>прил.2!C235</f>
        <v>41405913.021044284</v>
      </c>
      <c r="L241" s="61">
        <v>0</v>
      </c>
      <c r="M241" s="61">
        <v>0</v>
      </c>
      <c r="N241" s="61">
        <v>0</v>
      </c>
      <c r="O241" s="61">
        <f t="shared" si="20"/>
        <v>41405913.021044284</v>
      </c>
      <c r="P241" s="61">
        <f t="shared" si="19"/>
        <v>13288.588536552612</v>
      </c>
      <c r="Q241" s="61">
        <v>31531.29</v>
      </c>
      <c r="R241" s="63" t="s">
        <v>354</v>
      </c>
    </row>
    <row r="242" spans="1:18" s="24" customFormat="1" ht="24.95" customHeight="1" x14ac:dyDescent="0.25">
      <c r="A242" s="1">
        <v>213</v>
      </c>
      <c r="B242" s="17" t="s">
        <v>156</v>
      </c>
      <c r="C242" s="59">
        <v>1992</v>
      </c>
      <c r="D242" s="59">
        <v>2019</v>
      </c>
      <c r="E242" s="59" t="s">
        <v>27</v>
      </c>
      <c r="F242" s="59">
        <v>10</v>
      </c>
      <c r="G242" s="59">
        <v>2</v>
      </c>
      <c r="H242" s="61">
        <v>4883.8</v>
      </c>
      <c r="I242" s="61">
        <v>4860.5</v>
      </c>
      <c r="J242" s="62">
        <v>426</v>
      </c>
      <c r="K242" s="61">
        <f>прил.2!C236</f>
        <v>6660528.5999999996</v>
      </c>
      <c r="L242" s="61">
        <v>0</v>
      </c>
      <c r="M242" s="61">
        <v>3986357.87</v>
      </c>
      <c r="N242" s="61">
        <v>0</v>
      </c>
      <c r="O242" s="61">
        <f t="shared" si="20"/>
        <v>2674170.7299999995</v>
      </c>
      <c r="P242" s="61">
        <f t="shared" si="19"/>
        <v>1370.3381545108527</v>
      </c>
      <c r="Q242" s="61">
        <v>1370.3381545108527</v>
      </c>
      <c r="R242" s="63" t="s">
        <v>354</v>
      </c>
    </row>
    <row r="243" spans="1:18" s="24" customFormat="1" ht="24.95" customHeight="1" x14ac:dyDescent="0.25">
      <c r="A243" s="1">
        <v>214</v>
      </c>
      <c r="B243" s="17" t="s">
        <v>157</v>
      </c>
      <c r="C243" s="59">
        <v>1993</v>
      </c>
      <c r="D243" s="59"/>
      <c r="E243" s="59" t="s">
        <v>27</v>
      </c>
      <c r="F243" s="59">
        <v>10</v>
      </c>
      <c r="G243" s="59">
        <v>4</v>
      </c>
      <c r="H243" s="61">
        <v>9214</v>
      </c>
      <c r="I243" s="61">
        <v>8102.07</v>
      </c>
      <c r="J243" s="62">
        <v>514</v>
      </c>
      <c r="K243" s="61">
        <f>прил.2!C237</f>
        <v>13321058.16</v>
      </c>
      <c r="L243" s="61">
        <v>0</v>
      </c>
      <c r="M243" s="61">
        <v>7972715.7400000002</v>
      </c>
      <c r="N243" s="61">
        <v>0</v>
      </c>
      <c r="O243" s="61">
        <f t="shared" si="20"/>
        <v>5348342.42</v>
      </c>
      <c r="P243" s="61">
        <f t="shared" si="19"/>
        <v>1644.1549085604049</v>
      </c>
      <c r="Q243" s="61">
        <v>1644.1549085604049</v>
      </c>
      <c r="R243" s="63" t="s">
        <v>354</v>
      </c>
    </row>
    <row r="244" spans="1:18" s="24" customFormat="1" ht="24.95" customHeight="1" x14ac:dyDescent="0.25">
      <c r="A244" s="1">
        <v>215</v>
      </c>
      <c r="B244" s="17" t="s">
        <v>158</v>
      </c>
      <c r="C244" s="59">
        <v>1993</v>
      </c>
      <c r="D244" s="59">
        <v>2011</v>
      </c>
      <c r="E244" s="60" t="s">
        <v>4</v>
      </c>
      <c r="F244" s="59">
        <v>2</v>
      </c>
      <c r="G244" s="59">
        <v>3</v>
      </c>
      <c r="H244" s="61">
        <v>900.2</v>
      </c>
      <c r="I244" s="61">
        <v>809.4</v>
      </c>
      <c r="J244" s="62">
        <v>73</v>
      </c>
      <c r="K244" s="61">
        <f>прил.2!C238</f>
        <v>4858726.3899999997</v>
      </c>
      <c r="L244" s="61">
        <v>0</v>
      </c>
      <c r="M244" s="61">
        <v>0</v>
      </c>
      <c r="N244" s="61">
        <v>0</v>
      </c>
      <c r="O244" s="61">
        <f t="shared" si="20"/>
        <v>4858726.3899999997</v>
      </c>
      <c r="P244" s="61">
        <f t="shared" si="19"/>
        <v>6002.8742154682477</v>
      </c>
      <c r="Q244" s="61">
        <v>10082.83</v>
      </c>
      <c r="R244" s="63" t="s">
        <v>354</v>
      </c>
    </row>
    <row r="245" spans="1:18" s="24" customFormat="1" ht="24.95" customHeight="1" x14ac:dyDescent="0.25">
      <c r="A245" s="1">
        <v>216</v>
      </c>
      <c r="B245" s="17" t="s">
        <v>159</v>
      </c>
      <c r="C245" s="59">
        <v>1993</v>
      </c>
      <c r="D245" s="59"/>
      <c r="E245" s="59" t="s">
        <v>27</v>
      </c>
      <c r="F245" s="59">
        <v>14</v>
      </c>
      <c r="G245" s="59">
        <v>1</v>
      </c>
      <c r="H245" s="61">
        <v>4638.7</v>
      </c>
      <c r="I245" s="61">
        <v>4234.2</v>
      </c>
      <c r="J245" s="62">
        <v>332</v>
      </c>
      <c r="K245" s="61">
        <f>прил.2!C239</f>
        <v>7068849.0599999996</v>
      </c>
      <c r="L245" s="61">
        <v>0</v>
      </c>
      <c r="M245" s="61">
        <v>4232435.07</v>
      </c>
      <c r="N245" s="61">
        <v>0</v>
      </c>
      <c r="O245" s="61">
        <f t="shared" si="20"/>
        <v>2836413.9899999993</v>
      </c>
      <c r="P245" s="61">
        <f t="shared" si="19"/>
        <v>1669.4650843134475</v>
      </c>
      <c r="Q245" s="61">
        <v>1669.4650843134475</v>
      </c>
      <c r="R245" s="63" t="s">
        <v>354</v>
      </c>
    </row>
    <row r="246" spans="1:18" s="24" customFormat="1" ht="24.95" customHeight="1" x14ac:dyDescent="0.25">
      <c r="A246" s="1">
        <v>217</v>
      </c>
      <c r="B246" s="17" t="s">
        <v>160</v>
      </c>
      <c r="C246" s="59">
        <v>1993</v>
      </c>
      <c r="D246" s="59">
        <v>2018</v>
      </c>
      <c r="E246" s="59" t="s">
        <v>27</v>
      </c>
      <c r="F246" s="59">
        <v>10</v>
      </c>
      <c r="G246" s="59">
        <v>3</v>
      </c>
      <c r="H246" s="61">
        <v>7911.5</v>
      </c>
      <c r="I246" s="61">
        <v>6232.26</v>
      </c>
      <c r="J246" s="62">
        <v>432</v>
      </c>
      <c r="K246" s="61">
        <f>прил.2!C240</f>
        <v>9990793.8599999994</v>
      </c>
      <c r="L246" s="61">
        <v>0</v>
      </c>
      <c r="M246" s="61">
        <v>5979536.7999999998</v>
      </c>
      <c r="N246" s="61">
        <v>0</v>
      </c>
      <c r="O246" s="61">
        <f t="shared" si="20"/>
        <v>4011257.0599999996</v>
      </c>
      <c r="P246" s="61">
        <f t="shared" si="19"/>
        <v>1603.0771919014931</v>
      </c>
      <c r="Q246" s="61">
        <v>1603.0771919014931</v>
      </c>
      <c r="R246" s="63" t="s">
        <v>354</v>
      </c>
    </row>
    <row r="247" spans="1:18" s="24" customFormat="1" ht="24.95" customHeight="1" x14ac:dyDescent="0.25">
      <c r="A247" s="1">
        <v>218</v>
      </c>
      <c r="B247" s="17" t="s">
        <v>161</v>
      </c>
      <c r="C247" s="59">
        <v>1993</v>
      </c>
      <c r="D247" s="59"/>
      <c r="E247" s="59" t="s">
        <v>27</v>
      </c>
      <c r="F247" s="59">
        <v>5</v>
      </c>
      <c r="G247" s="59">
        <v>3</v>
      </c>
      <c r="H247" s="61">
        <v>3147.2</v>
      </c>
      <c r="I247" s="61">
        <v>3083.12</v>
      </c>
      <c r="J247" s="62">
        <v>255</v>
      </c>
      <c r="K247" s="61">
        <f>прил.2!C241</f>
        <v>6037166.96</v>
      </c>
      <c r="L247" s="61">
        <v>0</v>
      </c>
      <c r="M247" s="61">
        <v>0</v>
      </c>
      <c r="N247" s="61">
        <v>0</v>
      </c>
      <c r="O247" s="61">
        <f t="shared" si="20"/>
        <v>6037166.96</v>
      </c>
      <c r="P247" s="61">
        <f t="shared" si="19"/>
        <v>1958.1355769480267</v>
      </c>
      <c r="Q247" s="61">
        <v>7317.45</v>
      </c>
      <c r="R247" s="63" t="s">
        <v>354</v>
      </c>
    </row>
    <row r="248" spans="1:18" s="24" customFormat="1" ht="24.95" customHeight="1" x14ac:dyDescent="0.25">
      <c r="A248" s="1">
        <v>219</v>
      </c>
      <c r="B248" s="17" t="s">
        <v>162</v>
      </c>
      <c r="C248" s="59">
        <v>1993</v>
      </c>
      <c r="D248" s="59"/>
      <c r="E248" s="59" t="s">
        <v>27</v>
      </c>
      <c r="F248" s="59">
        <v>5</v>
      </c>
      <c r="G248" s="59">
        <v>3</v>
      </c>
      <c r="H248" s="61">
        <v>3463.68</v>
      </c>
      <c r="I248" s="61">
        <v>3125.28</v>
      </c>
      <c r="J248" s="62">
        <v>243</v>
      </c>
      <c r="K248" s="61">
        <f>прил.2!C242</f>
        <v>6057207.8500000006</v>
      </c>
      <c r="L248" s="61">
        <v>0</v>
      </c>
      <c r="M248" s="61">
        <v>0</v>
      </c>
      <c r="N248" s="61">
        <v>0</v>
      </c>
      <c r="O248" s="61">
        <f t="shared" si="20"/>
        <v>6057207.8500000006</v>
      </c>
      <c r="P248" s="61">
        <f t="shared" si="19"/>
        <v>1938.1328552961654</v>
      </c>
      <c r="Q248" s="61">
        <v>7317.45</v>
      </c>
      <c r="R248" s="63" t="s">
        <v>354</v>
      </c>
    </row>
    <row r="249" spans="1:18" s="24" customFormat="1" ht="24.95" customHeight="1" x14ac:dyDescent="0.25">
      <c r="A249" s="1">
        <v>220</v>
      </c>
      <c r="B249" s="17" t="s">
        <v>163</v>
      </c>
      <c r="C249" s="59">
        <v>1994</v>
      </c>
      <c r="D249" s="59"/>
      <c r="E249" s="59" t="s">
        <v>27</v>
      </c>
      <c r="F249" s="59">
        <v>9</v>
      </c>
      <c r="G249" s="59">
        <v>2</v>
      </c>
      <c r="H249" s="61">
        <v>4808.2</v>
      </c>
      <c r="I249" s="61">
        <v>3972.3</v>
      </c>
      <c r="J249" s="62">
        <v>252</v>
      </c>
      <c r="K249" s="61">
        <f>прил.2!C243</f>
        <v>5838961.8000000007</v>
      </c>
      <c r="L249" s="61">
        <v>0</v>
      </c>
      <c r="M249" s="61">
        <v>3491233.76</v>
      </c>
      <c r="N249" s="61">
        <v>0</v>
      </c>
      <c r="O249" s="61">
        <f t="shared" si="20"/>
        <v>2347728.040000001</v>
      </c>
      <c r="P249" s="61">
        <f t="shared" si="19"/>
        <v>1469.9196435314554</v>
      </c>
      <c r="Q249" s="61">
        <v>1469.9196435314554</v>
      </c>
      <c r="R249" s="63" t="s">
        <v>354</v>
      </c>
    </row>
    <row r="250" spans="1:18" s="24" customFormat="1" ht="24.95" customHeight="1" x14ac:dyDescent="0.25">
      <c r="A250" s="1">
        <v>221</v>
      </c>
      <c r="B250" s="17" t="s">
        <v>164</v>
      </c>
      <c r="C250" s="59">
        <v>1994</v>
      </c>
      <c r="D250" s="59">
        <v>2003</v>
      </c>
      <c r="E250" s="59" t="s">
        <v>27</v>
      </c>
      <c r="F250" s="59">
        <v>9</v>
      </c>
      <c r="G250" s="59">
        <v>3</v>
      </c>
      <c r="H250" s="61">
        <v>6843.68</v>
      </c>
      <c r="I250" s="61">
        <v>6221.53</v>
      </c>
      <c r="J250" s="62">
        <v>581</v>
      </c>
      <c r="K250" s="61">
        <f>прил.2!C244</f>
        <v>8758442.2199999988</v>
      </c>
      <c r="L250" s="61">
        <v>0</v>
      </c>
      <c r="M250" s="61">
        <v>5236850.6399999997</v>
      </c>
      <c r="N250" s="61">
        <v>0</v>
      </c>
      <c r="O250" s="61">
        <f t="shared" si="20"/>
        <v>3521591.5799999991</v>
      </c>
      <c r="P250" s="61">
        <f t="shared" si="19"/>
        <v>1407.7633990352854</v>
      </c>
      <c r="Q250" s="61">
        <v>1407.7633990352854</v>
      </c>
      <c r="R250" s="63" t="s">
        <v>354</v>
      </c>
    </row>
    <row r="251" spans="1:18" s="24" customFormat="1" ht="24.95" customHeight="1" x14ac:dyDescent="0.25">
      <c r="A251" s="1">
        <v>222</v>
      </c>
      <c r="B251" s="17" t="s">
        <v>165</v>
      </c>
      <c r="C251" s="59">
        <v>1994</v>
      </c>
      <c r="D251" s="59"/>
      <c r="E251" s="60" t="s">
        <v>4</v>
      </c>
      <c r="F251" s="59">
        <v>14</v>
      </c>
      <c r="G251" s="59">
        <v>1</v>
      </c>
      <c r="H251" s="61">
        <v>4793.2</v>
      </c>
      <c r="I251" s="61">
        <v>3887.3</v>
      </c>
      <c r="J251" s="62">
        <v>179</v>
      </c>
      <c r="K251" s="61">
        <f>прил.2!C245</f>
        <v>1263710</v>
      </c>
      <c r="L251" s="61">
        <v>0</v>
      </c>
      <c r="M251" s="61">
        <v>0</v>
      </c>
      <c r="N251" s="61">
        <v>0</v>
      </c>
      <c r="O251" s="61">
        <f t="shared" si="20"/>
        <v>1263710</v>
      </c>
      <c r="P251" s="61">
        <f t="shared" si="19"/>
        <v>325.08682118694207</v>
      </c>
      <c r="Q251" s="61">
        <v>412</v>
      </c>
      <c r="R251" s="63" t="s">
        <v>354</v>
      </c>
    </row>
    <row r="252" spans="1:18" s="24" customFormat="1" ht="24.95" customHeight="1" x14ac:dyDescent="0.25">
      <c r="A252" s="1">
        <v>223</v>
      </c>
      <c r="B252" s="17" t="s">
        <v>166</v>
      </c>
      <c r="C252" s="59">
        <v>1993</v>
      </c>
      <c r="D252" s="59">
        <v>2012</v>
      </c>
      <c r="E252" s="59" t="s">
        <v>140</v>
      </c>
      <c r="F252" s="59">
        <v>20</v>
      </c>
      <c r="G252" s="59">
        <v>1</v>
      </c>
      <c r="H252" s="61">
        <v>6293</v>
      </c>
      <c r="I252" s="61">
        <v>5169.6099999999997</v>
      </c>
      <c r="J252" s="62">
        <v>235</v>
      </c>
      <c r="K252" s="61">
        <f>прил.2!C246</f>
        <v>10605013.506501554</v>
      </c>
      <c r="L252" s="61">
        <v>0</v>
      </c>
      <c r="M252" s="61">
        <v>0</v>
      </c>
      <c r="N252" s="61">
        <v>0</v>
      </c>
      <c r="O252" s="61">
        <f t="shared" si="20"/>
        <v>10605013.506501554</v>
      </c>
      <c r="P252" s="61">
        <f t="shared" si="19"/>
        <v>2051.4146147391302</v>
      </c>
      <c r="Q252" s="61">
        <v>7101.56</v>
      </c>
      <c r="R252" s="63" t="s">
        <v>354</v>
      </c>
    </row>
    <row r="253" spans="1:18" s="24" customFormat="1" ht="24.95" customHeight="1" x14ac:dyDescent="0.25">
      <c r="A253" s="1">
        <v>224</v>
      </c>
      <c r="B253" s="17" t="s">
        <v>167</v>
      </c>
      <c r="C253" s="59">
        <v>1995</v>
      </c>
      <c r="D253" s="59"/>
      <c r="E253" s="59" t="s">
        <v>27</v>
      </c>
      <c r="F253" s="59">
        <v>10</v>
      </c>
      <c r="G253" s="59">
        <v>3</v>
      </c>
      <c r="H253" s="61">
        <v>9233.32</v>
      </c>
      <c r="I253" s="61">
        <v>6831.9</v>
      </c>
      <c r="J253" s="62">
        <v>501</v>
      </c>
      <c r="K253" s="61">
        <f>прил.2!C247</f>
        <v>9990793.8599999994</v>
      </c>
      <c r="L253" s="61">
        <v>0</v>
      </c>
      <c r="M253" s="61">
        <v>5979536.7999999998</v>
      </c>
      <c r="N253" s="61">
        <v>0</v>
      </c>
      <c r="O253" s="61">
        <f t="shared" si="20"/>
        <v>4011257.0599999996</v>
      </c>
      <c r="P253" s="61">
        <f t="shared" si="19"/>
        <v>1462.374136038291</v>
      </c>
      <c r="Q253" s="61">
        <v>1462.374136038291</v>
      </c>
      <c r="R253" s="63" t="s">
        <v>354</v>
      </c>
    </row>
    <row r="254" spans="1:18" s="24" customFormat="1" ht="24.95" customHeight="1" x14ac:dyDescent="0.25">
      <c r="A254" s="1">
        <v>225</v>
      </c>
      <c r="B254" s="17" t="s">
        <v>168</v>
      </c>
      <c r="C254" s="59">
        <v>1996</v>
      </c>
      <c r="D254" s="59">
        <v>2019</v>
      </c>
      <c r="E254" s="60" t="s">
        <v>4</v>
      </c>
      <c r="F254" s="59">
        <v>15</v>
      </c>
      <c r="G254" s="59">
        <v>2</v>
      </c>
      <c r="H254" s="61">
        <v>11463.9</v>
      </c>
      <c r="I254" s="61">
        <v>8102.2</v>
      </c>
      <c r="J254" s="62">
        <v>351</v>
      </c>
      <c r="K254" s="61">
        <f>прил.2!C248</f>
        <v>14137698.109999999</v>
      </c>
      <c r="L254" s="61">
        <v>0</v>
      </c>
      <c r="M254" s="61">
        <v>8464870.1500000004</v>
      </c>
      <c r="N254" s="61">
        <v>0</v>
      </c>
      <c r="O254" s="61">
        <f t="shared" si="20"/>
        <v>5672827.959999999</v>
      </c>
      <c r="P254" s="61">
        <f t="shared" si="19"/>
        <v>1744.9208992619288</v>
      </c>
      <c r="Q254" s="61">
        <v>1744.9208992619288</v>
      </c>
      <c r="R254" s="63" t="s">
        <v>354</v>
      </c>
    </row>
    <row r="255" spans="1:18" s="24" customFormat="1" ht="24.95" customHeight="1" x14ac:dyDescent="0.25">
      <c r="A255" s="1">
        <v>226</v>
      </c>
      <c r="B255" s="17" t="s">
        <v>169</v>
      </c>
      <c r="C255" s="59">
        <v>1996</v>
      </c>
      <c r="D255" s="59">
        <v>2019</v>
      </c>
      <c r="E255" s="60" t="s">
        <v>4</v>
      </c>
      <c r="F255" s="59">
        <v>14</v>
      </c>
      <c r="G255" s="59">
        <v>2</v>
      </c>
      <c r="H255" s="61">
        <v>10413.299999999999</v>
      </c>
      <c r="I255" s="61">
        <v>6765.5</v>
      </c>
      <c r="J255" s="62">
        <v>326</v>
      </c>
      <c r="K255" s="61">
        <f>прил.2!C249</f>
        <v>14137698.109999999</v>
      </c>
      <c r="L255" s="61">
        <v>0</v>
      </c>
      <c r="M255" s="61">
        <v>8464870.1500000004</v>
      </c>
      <c r="N255" s="61">
        <v>0</v>
      </c>
      <c r="O255" s="61">
        <f t="shared" si="20"/>
        <v>5672827.959999999</v>
      </c>
      <c r="P255" s="61">
        <f t="shared" si="19"/>
        <v>2089.6752804670755</v>
      </c>
      <c r="Q255" s="61">
        <v>2089.6752804670755</v>
      </c>
      <c r="R255" s="63" t="s">
        <v>354</v>
      </c>
    </row>
    <row r="256" spans="1:18" s="24" customFormat="1" ht="24.95" customHeight="1" x14ac:dyDescent="0.25">
      <c r="A256" s="1">
        <v>227</v>
      </c>
      <c r="B256" s="17" t="s">
        <v>170</v>
      </c>
      <c r="C256" s="59">
        <v>1996</v>
      </c>
      <c r="D256" s="59"/>
      <c r="E256" s="60" t="s">
        <v>4</v>
      </c>
      <c r="F256" s="59">
        <v>6</v>
      </c>
      <c r="G256" s="59">
        <v>1</v>
      </c>
      <c r="H256" s="61">
        <v>3544.9</v>
      </c>
      <c r="I256" s="61">
        <v>2183.9</v>
      </c>
      <c r="J256" s="62">
        <v>59</v>
      </c>
      <c r="K256" s="61">
        <f>прил.2!C250</f>
        <v>50000</v>
      </c>
      <c r="L256" s="61">
        <v>0</v>
      </c>
      <c r="M256" s="61">
        <v>0</v>
      </c>
      <c r="N256" s="61">
        <v>0</v>
      </c>
      <c r="O256" s="61">
        <f t="shared" si="20"/>
        <v>50000</v>
      </c>
      <c r="P256" s="61">
        <f t="shared" si="19"/>
        <v>22.894821191446493</v>
      </c>
      <c r="Q256" s="61">
        <v>428</v>
      </c>
      <c r="R256" s="63" t="s">
        <v>354</v>
      </c>
    </row>
    <row r="257" spans="1:18" s="24" customFormat="1" ht="24.95" customHeight="1" x14ac:dyDescent="0.25">
      <c r="A257" s="1">
        <v>228</v>
      </c>
      <c r="B257" s="17" t="s">
        <v>171</v>
      </c>
      <c r="C257" s="59">
        <v>1996</v>
      </c>
      <c r="D257" s="59">
        <v>2018</v>
      </c>
      <c r="E257" s="59" t="s">
        <v>27</v>
      </c>
      <c r="F257" s="59">
        <v>10</v>
      </c>
      <c r="G257" s="59">
        <v>2</v>
      </c>
      <c r="H257" s="61">
        <v>5238.8</v>
      </c>
      <c r="I257" s="61">
        <v>4456.2</v>
      </c>
      <c r="J257" s="62">
        <v>191</v>
      </c>
      <c r="K257" s="61">
        <f>прил.2!C251</f>
        <v>6660528.5999999996</v>
      </c>
      <c r="L257" s="61">
        <v>0</v>
      </c>
      <c r="M257" s="61">
        <v>3986357.87</v>
      </c>
      <c r="N257" s="61">
        <v>0</v>
      </c>
      <c r="O257" s="61">
        <f t="shared" si="20"/>
        <v>2674170.7299999995</v>
      </c>
      <c r="P257" s="61">
        <f t="shared" si="19"/>
        <v>1494.6655446344419</v>
      </c>
      <c r="Q257" s="61">
        <v>1494.6655446344419</v>
      </c>
      <c r="R257" s="63" t="s">
        <v>354</v>
      </c>
    </row>
    <row r="258" spans="1:18" s="24" customFormat="1" ht="24.95" customHeight="1" x14ac:dyDescent="0.25">
      <c r="A258" s="1">
        <v>229</v>
      </c>
      <c r="B258" s="17" t="s">
        <v>172</v>
      </c>
      <c r="C258" s="59">
        <v>1996</v>
      </c>
      <c r="D258" s="59"/>
      <c r="E258" s="60" t="s">
        <v>4</v>
      </c>
      <c r="F258" s="59">
        <v>4</v>
      </c>
      <c r="G258" s="59">
        <v>2</v>
      </c>
      <c r="H258" s="61">
        <v>1793</v>
      </c>
      <c r="I258" s="61">
        <v>1590.4</v>
      </c>
      <c r="J258" s="62">
        <v>47</v>
      </c>
      <c r="K258" s="61">
        <f>прил.2!C252</f>
        <v>4722105.9399999995</v>
      </c>
      <c r="L258" s="61">
        <v>0</v>
      </c>
      <c r="M258" s="61">
        <v>0</v>
      </c>
      <c r="N258" s="61">
        <v>0</v>
      </c>
      <c r="O258" s="61">
        <f t="shared" si="20"/>
        <v>4722105.9399999995</v>
      </c>
      <c r="P258" s="61">
        <f t="shared" si="19"/>
        <v>2969.1309984909453</v>
      </c>
      <c r="Q258" s="61">
        <v>6711.45</v>
      </c>
      <c r="R258" s="63" t="s">
        <v>354</v>
      </c>
    </row>
    <row r="259" spans="1:18" s="24" customFormat="1" ht="24.95" customHeight="1" x14ac:dyDescent="0.25">
      <c r="A259" s="1">
        <v>230</v>
      </c>
      <c r="B259" s="17" t="s">
        <v>173</v>
      </c>
      <c r="C259" s="59">
        <v>1996</v>
      </c>
      <c r="D259" s="59"/>
      <c r="E259" s="59" t="s">
        <v>27</v>
      </c>
      <c r="F259" s="59">
        <v>10</v>
      </c>
      <c r="G259" s="59">
        <v>3</v>
      </c>
      <c r="H259" s="61">
        <v>8910</v>
      </c>
      <c r="I259" s="61">
        <v>7474.4</v>
      </c>
      <c r="J259" s="62">
        <v>567</v>
      </c>
      <c r="K259" s="61">
        <f>прил.2!C253</f>
        <v>9990793.8599999994</v>
      </c>
      <c r="L259" s="61">
        <v>0</v>
      </c>
      <c r="M259" s="61">
        <v>5979536.7999999998</v>
      </c>
      <c r="N259" s="61">
        <v>0</v>
      </c>
      <c r="O259" s="61">
        <f t="shared" si="20"/>
        <v>4011257.0599999996</v>
      </c>
      <c r="P259" s="61">
        <f t="shared" si="19"/>
        <v>1336.6683426094403</v>
      </c>
      <c r="Q259" s="61">
        <v>1336.6683426094403</v>
      </c>
      <c r="R259" s="63" t="s">
        <v>354</v>
      </c>
    </row>
    <row r="260" spans="1:18" s="24" customFormat="1" ht="24.95" customHeight="1" x14ac:dyDescent="0.25">
      <c r="A260" s="1">
        <v>231</v>
      </c>
      <c r="B260" s="17" t="s">
        <v>174</v>
      </c>
      <c r="C260" s="59">
        <v>1996</v>
      </c>
      <c r="D260" s="59"/>
      <c r="E260" s="59" t="s">
        <v>27</v>
      </c>
      <c r="F260" s="59">
        <v>5</v>
      </c>
      <c r="G260" s="59">
        <v>5</v>
      </c>
      <c r="H260" s="61">
        <v>5283.4</v>
      </c>
      <c r="I260" s="61">
        <v>5268.91</v>
      </c>
      <c r="J260" s="62">
        <v>363</v>
      </c>
      <c r="K260" s="61">
        <f>прил.2!C254</f>
        <v>20021665.620000001</v>
      </c>
      <c r="L260" s="61">
        <v>0</v>
      </c>
      <c r="M260" s="61">
        <v>0</v>
      </c>
      <c r="N260" s="61">
        <v>0</v>
      </c>
      <c r="O260" s="61">
        <f t="shared" si="20"/>
        <v>20021665.620000001</v>
      </c>
      <c r="P260" s="61">
        <f t="shared" si="19"/>
        <v>3799.9634877042881</v>
      </c>
      <c r="Q260" s="61">
        <v>6478.45</v>
      </c>
      <c r="R260" s="63" t="s">
        <v>354</v>
      </c>
    </row>
    <row r="261" spans="1:18" s="24" customFormat="1" ht="24.95" customHeight="1" x14ac:dyDescent="0.25">
      <c r="A261" s="1">
        <v>232</v>
      </c>
      <c r="B261" s="17" t="s">
        <v>175</v>
      </c>
      <c r="C261" s="59">
        <v>1997</v>
      </c>
      <c r="D261" s="59"/>
      <c r="E261" s="59" t="s">
        <v>27</v>
      </c>
      <c r="F261" s="59">
        <v>9</v>
      </c>
      <c r="G261" s="59">
        <v>4</v>
      </c>
      <c r="H261" s="61">
        <v>12358.4</v>
      </c>
      <c r="I261" s="61">
        <v>8304.2999999999993</v>
      </c>
      <c r="J261" s="62">
        <v>407</v>
      </c>
      <c r="K261" s="61">
        <f>прил.2!C255</f>
        <v>51705958.809999995</v>
      </c>
      <c r="L261" s="61">
        <v>0</v>
      </c>
      <c r="M261" s="61">
        <v>0</v>
      </c>
      <c r="N261" s="61">
        <v>0</v>
      </c>
      <c r="O261" s="61">
        <f t="shared" si="20"/>
        <v>51705958.809999995</v>
      </c>
      <c r="P261" s="61">
        <f t="shared" si="19"/>
        <v>6226.4078621918761</v>
      </c>
      <c r="Q261" s="61">
        <v>9360.56</v>
      </c>
      <c r="R261" s="63" t="s">
        <v>354</v>
      </c>
    </row>
    <row r="262" spans="1:18" s="24" customFormat="1" ht="24.95" customHeight="1" x14ac:dyDescent="0.25">
      <c r="A262" s="1">
        <v>233</v>
      </c>
      <c r="B262" s="17" t="s">
        <v>176</v>
      </c>
      <c r="C262" s="59">
        <v>1998</v>
      </c>
      <c r="D262" s="59"/>
      <c r="E262" s="60" t="s">
        <v>4</v>
      </c>
      <c r="F262" s="59">
        <v>10</v>
      </c>
      <c r="G262" s="59">
        <v>2</v>
      </c>
      <c r="H262" s="61">
        <v>3897.63</v>
      </c>
      <c r="I262" s="61">
        <v>3686.6</v>
      </c>
      <c r="J262" s="62">
        <v>118</v>
      </c>
      <c r="K262" s="61">
        <f>прил.2!C256</f>
        <v>6660528.5999999996</v>
      </c>
      <c r="L262" s="61">
        <v>0</v>
      </c>
      <c r="M262" s="61">
        <v>3986357.87</v>
      </c>
      <c r="N262" s="61">
        <v>0</v>
      </c>
      <c r="O262" s="61">
        <f t="shared" si="20"/>
        <v>2674170.7299999995</v>
      </c>
      <c r="P262" s="61">
        <f t="shared" si="19"/>
        <v>1806.6859979384799</v>
      </c>
      <c r="Q262" s="61">
        <v>1806.6859979384799</v>
      </c>
      <c r="R262" s="63" t="s">
        <v>354</v>
      </c>
    </row>
    <row r="263" spans="1:18" s="24" customFormat="1" ht="24.95" customHeight="1" x14ac:dyDescent="0.25">
      <c r="A263" s="1">
        <v>234</v>
      </c>
      <c r="B263" s="17" t="s">
        <v>177</v>
      </c>
      <c r="C263" s="59">
        <v>1998</v>
      </c>
      <c r="D263" s="59"/>
      <c r="E263" s="60" t="s">
        <v>4</v>
      </c>
      <c r="F263" s="59">
        <v>10</v>
      </c>
      <c r="G263" s="59">
        <v>1</v>
      </c>
      <c r="H263" s="61">
        <v>3510</v>
      </c>
      <c r="I263" s="61">
        <v>3503.8</v>
      </c>
      <c r="J263" s="62">
        <v>213</v>
      </c>
      <c r="K263" s="61">
        <f>прил.2!C257</f>
        <v>3345564.3</v>
      </c>
      <c r="L263" s="61">
        <v>0</v>
      </c>
      <c r="M263" s="61">
        <v>1993178.93</v>
      </c>
      <c r="N263" s="61">
        <v>0</v>
      </c>
      <c r="O263" s="61">
        <f t="shared" si="20"/>
        <v>1352385.3699999999</v>
      </c>
      <c r="P263" s="61">
        <f t="shared" si="19"/>
        <v>954.83883212512114</v>
      </c>
      <c r="Q263" s="61">
        <v>954.83883212512114</v>
      </c>
      <c r="R263" s="63" t="s">
        <v>354</v>
      </c>
    </row>
    <row r="264" spans="1:18" s="24" customFormat="1" ht="24.95" customHeight="1" x14ac:dyDescent="0.25">
      <c r="A264" s="1">
        <v>235</v>
      </c>
      <c r="B264" s="17" t="s">
        <v>178</v>
      </c>
      <c r="C264" s="59">
        <v>1999</v>
      </c>
      <c r="D264" s="59"/>
      <c r="E264" s="59" t="s">
        <v>27</v>
      </c>
      <c r="F264" s="59">
        <v>10</v>
      </c>
      <c r="G264" s="59">
        <v>3</v>
      </c>
      <c r="H264" s="61">
        <v>8448.9</v>
      </c>
      <c r="I264" s="61">
        <v>6946</v>
      </c>
      <c r="J264" s="62">
        <v>295</v>
      </c>
      <c r="K264" s="61">
        <f>прил.2!C258</f>
        <v>9990793.8599999994</v>
      </c>
      <c r="L264" s="61">
        <v>0</v>
      </c>
      <c r="M264" s="61">
        <v>5979536.7999999998</v>
      </c>
      <c r="N264" s="61">
        <v>0</v>
      </c>
      <c r="O264" s="61">
        <f t="shared" si="20"/>
        <v>4011257.0599999996</v>
      </c>
      <c r="P264" s="61">
        <f t="shared" si="19"/>
        <v>1438.352124964008</v>
      </c>
      <c r="Q264" s="61">
        <v>1438.352124964008</v>
      </c>
      <c r="R264" s="63" t="s">
        <v>354</v>
      </c>
    </row>
    <row r="265" spans="1:18" s="24" customFormat="1" ht="24.95" customHeight="1" x14ac:dyDescent="0.25">
      <c r="A265" s="1">
        <v>236</v>
      </c>
      <c r="B265" s="17" t="s">
        <v>179</v>
      </c>
      <c r="C265" s="59">
        <v>1999</v>
      </c>
      <c r="D265" s="59"/>
      <c r="E265" s="59" t="s">
        <v>27</v>
      </c>
      <c r="F265" s="59">
        <v>10</v>
      </c>
      <c r="G265" s="59">
        <v>2</v>
      </c>
      <c r="H265" s="61">
        <v>9667</v>
      </c>
      <c r="I265" s="61">
        <v>4830.3999999999996</v>
      </c>
      <c r="J265" s="62">
        <v>224</v>
      </c>
      <c r="K265" s="61">
        <f>прил.2!C259</f>
        <v>6660528.5999999996</v>
      </c>
      <c r="L265" s="61">
        <v>0</v>
      </c>
      <c r="M265" s="61">
        <v>3986357.87</v>
      </c>
      <c r="N265" s="61">
        <v>0</v>
      </c>
      <c r="O265" s="61">
        <f t="shared" si="20"/>
        <v>2674170.7299999995</v>
      </c>
      <c r="P265" s="61">
        <f t="shared" si="19"/>
        <v>1378.877235839682</v>
      </c>
      <c r="Q265" s="61">
        <v>1378.877235839682</v>
      </c>
      <c r="R265" s="63" t="s">
        <v>354</v>
      </c>
    </row>
    <row r="266" spans="1:18" s="24" customFormat="1" ht="24.95" customHeight="1" x14ac:dyDescent="0.25">
      <c r="A266" s="1">
        <v>237</v>
      </c>
      <c r="B266" s="17" t="s">
        <v>180</v>
      </c>
      <c r="C266" s="59">
        <v>1999</v>
      </c>
      <c r="D266" s="59"/>
      <c r="E266" s="60" t="s">
        <v>4</v>
      </c>
      <c r="F266" s="59">
        <v>6</v>
      </c>
      <c r="G266" s="59">
        <v>1</v>
      </c>
      <c r="H266" s="61">
        <v>1940.3</v>
      </c>
      <c r="I266" s="61">
        <v>1482</v>
      </c>
      <c r="J266" s="62">
        <v>30</v>
      </c>
      <c r="K266" s="61">
        <f>прил.2!C260</f>
        <v>2934780.4200000004</v>
      </c>
      <c r="L266" s="61">
        <v>0</v>
      </c>
      <c r="M266" s="61">
        <v>1745616.88</v>
      </c>
      <c r="N266" s="61">
        <v>0</v>
      </c>
      <c r="O266" s="61">
        <f t="shared" si="20"/>
        <v>1189163.5400000005</v>
      </c>
      <c r="P266" s="61">
        <f t="shared" si="19"/>
        <v>1980.2836842105266</v>
      </c>
      <c r="Q266" s="61">
        <v>1980.2836842105266</v>
      </c>
      <c r="R266" s="63" t="s">
        <v>354</v>
      </c>
    </row>
    <row r="267" spans="1:18" s="24" customFormat="1" ht="24.95" customHeight="1" x14ac:dyDescent="0.25">
      <c r="A267" s="1">
        <v>238</v>
      </c>
      <c r="B267" s="17" t="s">
        <v>181</v>
      </c>
      <c r="C267" s="59">
        <v>1999</v>
      </c>
      <c r="D267" s="59"/>
      <c r="E267" s="60" t="s">
        <v>4</v>
      </c>
      <c r="F267" s="59">
        <v>10</v>
      </c>
      <c r="G267" s="59">
        <v>2</v>
      </c>
      <c r="H267" s="61">
        <v>6666.5</v>
      </c>
      <c r="I267" s="61">
        <v>4885.3</v>
      </c>
      <c r="J267" s="62">
        <v>161</v>
      </c>
      <c r="K267" s="61">
        <f>прил.2!C261</f>
        <v>6660528.5999999996</v>
      </c>
      <c r="L267" s="61">
        <v>0</v>
      </c>
      <c r="M267" s="61">
        <v>3986357.87</v>
      </c>
      <c r="N267" s="61">
        <v>0</v>
      </c>
      <c r="O267" s="61">
        <f t="shared" si="20"/>
        <v>2674170.7299999995</v>
      </c>
      <c r="P267" s="61">
        <f t="shared" si="19"/>
        <v>1363.3816961087343</v>
      </c>
      <c r="Q267" s="61">
        <v>1363.3816961087343</v>
      </c>
      <c r="R267" s="63" t="s">
        <v>354</v>
      </c>
    </row>
    <row r="268" spans="1:18" s="24" customFormat="1" ht="24.95" customHeight="1" x14ac:dyDescent="0.25">
      <c r="A268" s="1">
        <v>239</v>
      </c>
      <c r="B268" s="17" t="s">
        <v>182</v>
      </c>
      <c r="C268" s="59">
        <v>1999</v>
      </c>
      <c r="D268" s="59">
        <v>2010</v>
      </c>
      <c r="E268" s="59" t="s">
        <v>27</v>
      </c>
      <c r="F268" s="59">
        <v>10</v>
      </c>
      <c r="G268" s="59">
        <v>4</v>
      </c>
      <c r="H268" s="61">
        <v>11281.6</v>
      </c>
      <c r="I268" s="61">
        <v>9273.2000000000007</v>
      </c>
      <c r="J268" s="62">
        <v>651</v>
      </c>
      <c r="K268" s="61">
        <f>прил.2!C262</f>
        <v>13321058.060000001</v>
      </c>
      <c r="L268" s="61">
        <v>0</v>
      </c>
      <c r="M268" s="61">
        <v>7972715.6799999997</v>
      </c>
      <c r="N268" s="61">
        <v>0</v>
      </c>
      <c r="O268" s="61">
        <f t="shared" si="20"/>
        <v>5348342.3800000008</v>
      </c>
      <c r="P268" s="61">
        <f t="shared" si="19"/>
        <v>1436.5114588275892</v>
      </c>
      <c r="Q268" s="61">
        <v>1436.5114588275892</v>
      </c>
      <c r="R268" s="63" t="s">
        <v>354</v>
      </c>
    </row>
    <row r="269" spans="1:18" s="24" customFormat="1" ht="24.95" customHeight="1" x14ac:dyDescent="0.25">
      <c r="A269" s="1">
        <v>240</v>
      </c>
      <c r="B269" s="17" t="s">
        <v>183</v>
      </c>
      <c r="C269" s="59">
        <v>2001</v>
      </c>
      <c r="D269" s="59"/>
      <c r="E269" s="60" t="s">
        <v>4</v>
      </c>
      <c r="F269" s="59">
        <v>14</v>
      </c>
      <c r="G269" s="59">
        <v>1</v>
      </c>
      <c r="H269" s="61">
        <v>6025.3</v>
      </c>
      <c r="I269" s="61">
        <v>4674.1000000000004</v>
      </c>
      <c r="J269" s="62">
        <v>130</v>
      </c>
      <c r="K269" s="61">
        <f>прил.2!C263</f>
        <v>7068849.0599999996</v>
      </c>
      <c r="L269" s="61">
        <v>0</v>
      </c>
      <c r="M269" s="61">
        <v>4232435.07</v>
      </c>
      <c r="N269" s="61">
        <v>0</v>
      </c>
      <c r="O269" s="61">
        <f t="shared" si="20"/>
        <v>2836413.9899999993</v>
      </c>
      <c r="P269" s="61">
        <f t="shared" si="19"/>
        <v>1512.344421385935</v>
      </c>
      <c r="Q269" s="61">
        <v>1512.344421385935</v>
      </c>
      <c r="R269" s="63" t="s">
        <v>354</v>
      </c>
    </row>
    <row r="270" spans="1:18" s="24" customFormat="1" ht="24.95" customHeight="1" x14ac:dyDescent="0.25">
      <c r="A270" s="1">
        <v>241</v>
      </c>
      <c r="B270" s="17" t="s">
        <v>184</v>
      </c>
      <c r="C270" s="59">
        <v>2001</v>
      </c>
      <c r="D270" s="59"/>
      <c r="E270" s="60" t="s">
        <v>4</v>
      </c>
      <c r="F270" s="59">
        <v>5</v>
      </c>
      <c r="G270" s="59">
        <v>4</v>
      </c>
      <c r="H270" s="61">
        <v>6712.2</v>
      </c>
      <c r="I270" s="61">
        <v>6198.7</v>
      </c>
      <c r="J270" s="62">
        <v>127</v>
      </c>
      <c r="K270" s="61">
        <f>прил.2!C264</f>
        <v>20548325.23</v>
      </c>
      <c r="L270" s="61">
        <v>0</v>
      </c>
      <c r="M270" s="61">
        <v>0</v>
      </c>
      <c r="N270" s="61">
        <v>0</v>
      </c>
      <c r="O270" s="61">
        <f t="shared" si="20"/>
        <v>20548325.23</v>
      </c>
      <c r="P270" s="61">
        <f t="shared" si="19"/>
        <v>3314.9410731282369</v>
      </c>
      <c r="Q270" s="61">
        <v>6478.45</v>
      </c>
      <c r="R270" s="63" t="s">
        <v>354</v>
      </c>
    </row>
    <row r="271" spans="1:18" s="24" customFormat="1" ht="24.95" customHeight="1" x14ac:dyDescent="0.25">
      <c r="A271" s="1">
        <v>242</v>
      </c>
      <c r="B271" s="17" t="s">
        <v>185</v>
      </c>
      <c r="C271" s="59">
        <v>2007</v>
      </c>
      <c r="D271" s="59"/>
      <c r="E271" s="59" t="s">
        <v>27</v>
      </c>
      <c r="F271" s="59">
        <v>10</v>
      </c>
      <c r="G271" s="59">
        <v>4</v>
      </c>
      <c r="H271" s="61">
        <v>9734.89</v>
      </c>
      <c r="I271" s="61">
        <v>8820.9</v>
      </c>
      <c r="J271" s="62">
        <v>174</v>
      </c>
      <c r="K271" s="61">
        <f>прил.2!C265</f>
        <v>41116342.567440003</v>
      </c>
      <c r="L271" s="61">
        <v>0</v>
      </c>
      <c r="M271" s="61">
        <v>0</v>
      </c>
      <c r="N271" s="61">
        <v>0</v>
      </c>
      <c r="O271" s="61">
        <f t="shared" si="20"/>
        <v>41116342.567440003</v>
      </c>
      <c r="P271" s="61">
        <f t="shared" si="19"/>
        <v>4661.2412075230422</v>
      </c>
      <c r="Q271" s="61">
        <v>7384.97</v>
      </c>
      <c r="R271" s="63" t="s">
        <v>354</v>
      </c>
    </row>
    <row r="272" spans="1:18" s="24" customFormat="1" ht="24.95" customHeight="1" x14ac:dyDescent="0.25">
      <c r="A272" s="1">
        <v>243</v>
      </c>
      <c r="B272" s="17" t="s">
        <v>186</v>
      </c>
      <c r="C272" s="59">
        <v>1957</v>
      </c>
      <c r="D272" s="59">
        <v>2011</v>
      </c>
      <c r="E272" s="60" t="s">
        <v>4</v>
      </c>
      <c r="F272" s="59">
        <v>3</v>
      </c>
      <c r="G272" s="59">
        <v>4</v>
      </c>
      <c r="H272" s="61">
        <v>2371.3000000000002</v>
      </c>
      <c r="I272" s="61">
        <v>2199.8000000000002</v>
      </c>
      <c r="J272" s="62">
        <v>82</v>
      </c>
      <c r="K272" s="61">
        <f>прил.2!C266</f>
        <v>17853595.120197363</v>
      </c>
      <c r="L272" s="61">
        <v>0</v>
      </c>
      <c r="M272" s="61">
        <v>0</v>
      </c>
      <c r="N272" s="61">
        <v>0</v>
      </c>
      <c r="O272" s="61">
        <f t="shared" si="20"/>
        <v>17853595.120197363</v>
      </c>
      <c r="P272" s="61">
        <f t="shared" si="19"/>
        <v>8116.0083281195393</v>
      </c>
      <c r="Q272" s="61">
        <v>20048.400000000001</v>
      </c>
      <c r="R272" s="63" t="s">
        <v>354</v>
      </c>
    </row>
    <row r="273" spans="1:18" s="24" customFormat="1" ht="24.95" customHeight="1" x14ac:dyDescent="0.25">
      <c r="A273" s="1">
        <v>244</v>
      </c>
      <c r="B273" s="17" t="s">
        <v>187</v>
      </c>
      <c r="C273" s="59">
        <v>1961</v>
      </c>
      <c r="D273" s="59">
        <v>2011</v>
      </c>
      <c r="E273" s="60" t="s">
        <v>4</v>
      </c>
      <c r="F273" s="59">
        <v>4</v>
      </c>
      <c r="G273" s="59">
        <v>3</v>
      </c>
      <c r="H273" s="61">
        <v>2649.5</v>
      </c>
      <c r="I273" s="61">
        <v>1628.1</v>
      </c>
      <c r="J273" s="62">
        <v>180</v>
      </c>
      <c r="K273" s="61">
        <f>прил.2!C267</f>
        <v>8586063.4500000011</v>
      </c>
      <c r="L273" s="61">
        <v>0</v>
      </c>
      <c r="M273" s="61">
        <v>0</v>
      </c>
      <c r="N273" s="61">
        <v>0</v>
      </c>
      <c r="O273" s="61">
        <f t="shared" si="20"/>
        <v>8586063.4500000011</v>
      </c>
      <c r="P273" s="61">
        <f t="shared" si="19"/>
        <v>5273.6708126036492</v>
      </c>
      <c r="Q273" s="61">
        <v>8577.43</v>
      </c>
      <c r="R273" s="63" t="s">
        <v>354</v>
      </c>
    </row>
    <row r="274" spans="1:18" s="24" customFormat="1" ht="24.95" customHeight="1" x14ac:dyDescent="0.25">
      <c r="A274" s="1">
        <v>245</v>
      </c>
      <c r="B274" s="17" t="s">
        <v>188</v>
      </c>
      <c r="C274" s="59">
        <v>1970</v>
      </c>
      <c r="D274" s="59">
        <v>2008</v>
      </c>
      <c r="E274" s="60" t="s">
        <v>4</v>
      </c>
      <c r="F274" s="59">
        <v>5</v>
      </c>
      <c r="G274" s="59">
        <v>8</v>
      </c>
      <c r="H274" s="61">
        <v>5688.7</v>
      </c>
      <c r="I274" s="61">
        <v>5686.72</v>
      </c>
      <c r="J274" s="62">
        <v>416</v>
      </c>
      <c r="K274" s="61">
        <f>прил.2!C268</f>
        <v>36718546.960000001</v>
      </c>
      <c r="L274" s="61">
        <v>0</v>
      </c>
      <c r="M274" s="61">
        <v>0</v>
      </c>
      <c r="N274" s="61">
        <v>0</v>
      </c>
      <c r="O274" s="61">
        <f t="shared" si="20"/>
        <v>36718546.960000001</v>
      </c>
      <c r="P274" s="61">
        <f t="shared" ref="P274:P309" si="21">K274/I274</f>
        <v>6456.8937735636709</v>
      </c>
      <c r="Q274" s="61">
        <v>24947.45</v>
      </c>
      <c r="R274" s="63" t="s">
        <v>354</v>
      </c>
    </row>
    <row r="275" spans="1:18" s="24" customFormat="1" ht="24.95" customHeight="1" x14ac:dyDescent="0.25">
      <c r="A275" s="1">
        <v>246</v>
      </c>
      <c r="B275" s="17" t="s">
        <v>189</v>
      </c>
      <c r="C275" s="59">
        <v>1970</v>
      </c>
      <c r="D275" s="59"/>
      <c r="E275" s="60" t="s">
        <v>4</v>
      </c>
      <c r="F275" s="59">
        <v>5</v>
      </c>
      <c r="G275" s="59">
        <v>2</v>
      </c>
      <c r="H275" s="61">
        <v>4154.8999999999996</v>
      </c>
      <c r="I275" s="61">
        <v>2932.2</v>
      </c>
      <c r="J275" s="62">
        <v>185</v>
      </c>
      <c r="K275" s="61">
        <f>прил.2!C269</f>
        <v>1109472</v>
      </c>
      <c r="L275" s="61">
        <v>0</v>
      </c>
      <c r="M275" s="61">
        <v>0</v>
      </c>
      <c r="N275" s="61">
        <v>0</v>
      </c>
      <c r="O275" s="61">
        <f t="shared" si="20"/>
        <v>1109472</v>
      </c>
      <c r="P275" s="61">
        <f t="shared" si="21"/>
        <v>378.37528135870679</v>
      </c>
      <c r="Q275" s="61">
        <v>643</v>
      </c>
      <c r="R275" s="63" t="s">
        <v>354</v>
      </c>
    </row>
    <row r="276" spans="1:18" s="24" customFormat="1" ht="24.95" customHeight="1" x14ac:dyDescent="0.25">
      <c r="A276" s="16" t="s">
        <v>313</v>
      </c>
      <c r="B276" s="18"/>
      <c r="C276" s="53" t="s">
        <v>355</v>
      </c>
      <c r="D276" s="53" t="s">
        <v>355</v>
      </c>
      <c r="E276" s="53" t="s">
        <v>355</v>
      </c>
      <c r="F276" s="53" t="s">
        <v>355</v>
      </c>
      <c r="G276" s="53" t="s">
        <v>355</v>
      </c>
      <c r="H276" s="54">
        <f>SUM(H277:H279)</f>
        <v>2270.84</v>
      </c>
      <c r="I276" s="54">
        <f t="shared" ref="I276:O276" si="22">SUM(I277:I279)</f>
        <v>1629.5</v>
      </c>
      <c r="J276" s="55">
        <f t="shared" si="22"/>
        <v>80</v>
      </c>
      <c r="K276" s="54">
        <f t="shared" si="22"/>
        <v>25030569.48275977</v>
      </c>
      <c r="L276" s="54">
        <f t="shared" si="22"/>
        <v>0</v>
      </c>
      <c r="M276" s="54">
        <f t="shared" si="22"/>
        <v>0</v>
      </c>
      <c r="N276" s="54">
        <f t="shared" si="22"/>
        <v>0</v>
      </c>
      <c r="O276" s="54">
        <f t="shared" si="22"/>
        <v>25030569.48275977</v>
      </c>
      <c r="P276" s="54">
        <f t="shared" si="21"/>
        <v>15360.889526087616</v>
      </c>
      <c r="Q276" s="54">
        <f>MAX(Q277:Q279)</f>
        <v>58889.440000000002</v>
      </c>
      <c r="R276" s="53" t="s">
        <v>355</v>
      </c>
    </row>
    <row r="277" spans="1:18" s="24" customFormat="1" ht="24.95" customHeight="1" x14ac:dyDescent="0.25">
      <c r="A277" s="1">
        <v>247</v>
      </c>
      <c r="B277" s="17" t="s">
        <v>257</v>
      </c>
      <c r="C277" s="59">
        <v>1966</v>
      </c>
      <c r="D277" s="59">
        <v>2016</v>
      </c>
      <c r="E277" s="60" t="s">
        <v>4</v>
      </c>
      <c r="F277" s="59">
        <v>2</v>
      </c>
      <c r="G277" s="59">
        <v>1</v>
      </c>
      <c r="H277" s="61">
        <v>462.44</v>
      </c>
      <c r="I277" s="61">
        <v>420.4</v>
      </c>
      <c r="J277" s="62">
        <v>24</v>
      </c>
      <c r="K277" s="61">
        <f>прил.2!C271</f>
        <v>3758742.02</v>
      </c>
      <c r="L277" s="61">
        <v>0</v>
      </c>
      <c r="M277" s="61">
        <v>0</v>
      </c>
      <c r="N277" s="61">
        <v>0</v>
      </c>
      <c r="O277" s="61">
        <f t="shared" ref="O277:O309" si="23">K277-L277-M277-N277</f>
        <v>3758742.02</v>
      </c>
      <c r="P277" s="61">
        <f t="shared" si="21"/>
        <v>8940.8706470028555</v>
      </c>
      <c r="Q277" s="61">
        <v>10082.83</v>
      </c>
      <c r="R277" s="63" t="s">
        <v>354</v>
      </c>
    </row>
    <row r="278" spans="1:18" s="24" customFormat="1" ht="24.95" customHeight="1" x14ac:dyDescent="0.25">
      <c r="A278" s="1">
        <v>248</v>
      </c>
      <c r="B278" s="17" t="s">
        <v>258</v>
      </c>
      <c r="C278" s="59">
        <v>1962</v>
      </c>
      <c r="D278" s="59">
        <v>2007</v>
      </c>
      <c r="E278" s="60" t="s">
        <v>4</v>
      </c>
      <c r="F278" s="59">
        <v>2</v>
      </c>
      <c r="G278" s="59">
        <v>2</v>
      </c>
      <c r="H278" s="61">
        <v>383.5</v>
      </c>
      <c r="I278" s="61">
        <v>365.2</v>
      </c>
      <c r="J278" s="62">
        <v>19</v>
      </c>
      <c r="K278" s="61">
        <f>прил.2!C272</f>
        <v>14977949.220000001</v>
      </c>
      <c r="L278" s="61">
        <v>0</v>
      </c>
      <c r="M278" s="61">
        <v>0</v>
      </c>
      <c r="N278" s="61">
        <v>0</v>
      </c>
      <c r="O278" s="61">
        <f t="shared" si="23"/>
        <v>14977949.220000001</v>
      </c>
      <c r="P278" s="61">
        <f t="shared" si="21"/>
        <v>41013.004435925526</v>
      </c>
      <c r="Q278" s="61">
        <v>58889.440000000002</v>
      </c>
      <c r="R278" s="63" t="s">
        <v>354</v>
      </c>
    </row>
    <row r="279" spans="1:18" s="24" customFormat="1" ht="24.95" customHeight="1" x14ac:dyDescent="0.25">
      <c r="A279" s="1">
        <v>249</v>
      </c>
      <c r="B279" s="17" t="s">
        <v>259</v>
      </c>
      <c r="C279" s="59">
        <v>1986</v>
      </c>
      <c r="D279" s="59"/>
      <c r="E279" s="59" t="s">
        <v>27</v>
      </c>
      <c r="F279" s="59">
        <v>2</v>
      </c>
      <c r="G279" s="59">
        <v>2</v>
      </c>
      <c r="H279" s="61">
        <v>1424.9</v>
      </c>
      <c r="I279" s="61">
        <v>843.9</v>
      </c>
      <c r="J279" s="62">
        <v>37</v>
      </c>
      <c r="K279" s="61">
        <f>прил.2!C273</f>
        <v>6293878.2427597689</v>
      </c>
      <c r="L279" s="61">
        <v>0</v>
      </c>
      <c r="M279" s="61">
        <v>0</v>
      </c>
      <c r="N279" s="61">
        <v>0</v>
      </c>
      <c r="O279" s="61">
        <f t="shared" si="23"/>
        <v>6293878.2427597689</v>
      </c>
      <c r="P279" s="61">
        <f t="shared" si="21"/>
        <v>7458.0853688348961</v>
      </c>
      <c r="Q279" s="61">
        <v>10485.99</v>
      </c>
      <c r="R279" s="63" t="s">
        <v>354</v>
      </c>
    </row>
    <row r="280" spans="1:18" s="24" customFormat="1" ht="24.95" customHeight="1" x14ac:dyDescent="0.25">
      <c r="A280" s="16" t="s">
        <v>312</v>
      </c>
      <c r="B280" s="18"/>
      <c r="C280" s="53" t="s">
        <v>355</v>
      </c>
      <c r="D280" s="53" t="s">
        <v>355</v>
      </c>
      <c r="E280" s="53" t="s">
        <v>355</v>
      </c>
      <c r="F280" s="53" t="s">
        <v>355</v>
      </c>
      <c r="G280" s="53" t="s">
        <v>355</v>
      </c>
      <c r="H280" s="54">
        <f>SUM(H281:H282)</f>
        <v>1094.6300000000001</v>
      </c>
      <c r="I280" s="54">
        <f t="shared" ref="I280:O280" si="24">SUM(I281:I282)</f>
        <v>885.5</v>
      </c>
      <c r="J280" s="55">
        <f t="shared" si="24"/>
        <v>48</v>
      </c>
      <c r="K280" s="54">
        <f t="shared" si="24"/>
        <v>9551939.6099999994</v>
      </c>
      <c r="L280" s="54">
        <f t="shared" si="24"/>
        <v>0</v>
      </c>
      <c r="M280" s="54">
        <f t="shared" si="24"/>
        <v>0</v>
      </c>
      <c r="N280" s="54">
        <f t="shared" si="24"/>
        <v>0</v>
      </c>
      <c r="O280" s="54">
        <f t="shared" si="24"/>
        <v>9551939.6099999994</v>
      </c>
      <c r="P280" s="54">
        <f t="shared" si="21"/>
        <v>10787.057718802935</v>
      </c>
      <c r="Q280" s="54">
        <f>MAX(Q281:Q282)</f>
        <v>54833.440000000002</v>
      </c>
      <c r="R280" s="53" t="s">
        <v>355</v>
      </c>
    </row>
    <row r="281" spans="1:18" s="24" customFormat="1" ht="24.95" customHeight="1" x14ac:dyDescent="0.25">
      <c r="A281" s="1">
        <v>250</v>
      </c>
      <c r="B281" s="17" t="s">
        <v>260</v>
      </c>
      <c r="C281" s="59">
        <v>1964</v>
      </c>
      <c r="D281" s="59">
        <v>2019</v>
      </c>
      <c r="E281" s="60" t="s">
        <v>4</v>
      </c>
      <c r="F281" s="59">
        <v>2</v>
      </c>
      <c r="G281" s="59">
        <v>2</v>
      </c>
      <c r="H281" s="61">
        <v>702.13</v>
      </c>
      <c r="I281" s="61">
        <v>638.29999999999995</v>
      </c>
      <c r="J281" s="62">
        <v>27</v>
      </c>
      <c r="K281" s="61">
        <f>прил.2!C275</f>
        <v>104862</v>
      </c>
      <c r="L281" s="61">
        <v>0</v>
      </c>
      <c r="M281" s="61">
        <v>0</v>
      </c>
      <c r="N281" s="61">
        <v>0</v>
      </c>
      <c r="O281" s="61">
        <f t="shared" si="23"/>
        <v>104862</v>
      </c>
      <c r="P281" s="61">
        <f t="shared" si="21"/>
        <v>164.28325238915872</v>
      </c>
      <c r="Q281" s="61">
        <v>1188</v>
      </c>
      <c r="R281" s="63" t="s">
        <v>354</v>
      </c>
    </row>
    <row r="282" spans="1:18" s="24" customFormat="1" ht="24.95" customHeight="1" x14ac:dyDescent="0.25">
      <c r="A282" s="1">
        <v>251</v>
      </c>
      <c r="B282" s="17" t="s">
        <v>261</v>
      </c>
      <c r="C282" s="59">
        <v>1966</v>
      </c>
      <c r="D282" s="59"/>
      <c r="E282" s="60" t="s">
        <v>4</v>
      </c>
      <c r="F282" s="59">
        <v>2</v>
      </c>
      <c r="G282" s="59">
        <v>2</v>
      </c>
      <c r="H282" s="61">
        <v>392.5</v>
      </c>
      <c r="I282" s="61">
        <v>247.2</v>
      </c>
      <c r="J282" s="62">
        <v>21</v>
      </c>
      <c r="K282" s="61">
        <f>прил.2!C276</f>
        <v>9447077.6099999994</v>
      </c>
      <c r="L282" s="61">
        <v>0</v>
      </c>
      <c r="M282" s="61">
        <v>0</v>
      </c>
      <c r="N282" s="61">
        <v>0</v>
      </c>
      <c r="O282" s="61">
        <f t="shared" si="23"/>
        <v>9447077.6099999994</v>
      </c>
      <c r="P282" s="61">
        <f t="shared" si="21"/>
        <v>38216.333373786409</v>
      </c>
      <c r="Q282" s="61">
        <v>54833.440000000002</v>
      </c>
      <c r="R282" s="63" t="s">
        <v>354</v>
      </c>
    </row>
    <row r="283" spans="1:18" s="24" customFormat="1" ht="24.95" customHeight="1" x14ac:dyDescent="0.25">
      <c r="A283" s="16" t="s">
        <v>324</v>
      </c>
      <c r="B283" s="18"/>
      <c r="C283" s="53" t="s">
        <v>355</v>
      </c>
      <c r="D283" s="53" t="s">
        <v>355</v>
      </c>
      <c r="E283" s="53" t="s">
        <v>355</v>
      </c>
      <c r="F283" s="53" t="s">
        <v>355</v>
      </c>
      <c r="G283" s="53" t="s">
        <v>355</v>
      </c>
      <c r="H283" s="54">
        <f>SUM(H284:H285)</f>
        <v>1587.8200000000002</v>
      </c>
      <c r="I283" s="54">
        <f t="shared" ref="I283:O283" si="25">SUM(I284:I285)</f>
        <v>1444.7</v>
      </c>
      <c r="J283" s="55">
        <f t="shared" si="25"/>
        <v>102</v>
      </c>
      <c r="K283" s="54">
        <f t="shared" si="25"/>
        <v>29439854.579999998</v>
      </c>
      <c r="L283" s="54">
        <f t="shared" si="25"/>
        <v>0</v>
      </c>
      <c r="M283" s="54">
        <f t="shared" si="25"/>
        <v>0</v>
      </c>
      <c r="N283" s="54">
        <f t="shared" si="25"/>
        <v>0</v>
      </c>
      <c r="O283" s="54">
        <f t="shared" si="25"/>
        <v>29439854.579999998</v>
      </c>
      <c r="P283" s="54">
        <f t="shared" si="21"/>
        <v>20377.832477330932</v>
      </c>
      <c r="Q283" s="54">
        <f>MAX(Q284:Q285)</f>
        <v>30492.44</v>
      </c>
      <c r="R283" s="53" t="s">
        <v>355</v>
      </c>
    </row>
    <row r="284" spans="1:18" s="24" customFormat="1" ht="24.95" customHeight="1" x14ac:dyDescent="0.25">
      <c r="A284" s="1">
        <v>252</v>
      </c>
      <c r="B284" s="17" t="s">
        <v>262</v>
      </c>
      <c r="C284" s="59">
        <v>1967</v>
      </c>
      <c r="D284" s="59">
        <v>2018</v>
      </c>
      <c r="E284" s="60" t="s">
        <v>4</v>
      </c>
      <c r="F284" s="59">
        <v>2</v>
      </c>
      <c r="G284" s="59">
        <v>2</v>
      </c>
      <c r="H284" s="61">
        <v>790.1</v>
      </c>
      <c r="I284" s="61">
        <v>719.5</v>
      </c>
      <c r="J284" s="62">
        <v>53</v>
      </c>
      <c r="K284" s="61">
        <f>прил.2!C278</f>
        <v>14662119.09</v>
      </c>
      <c r="L284" s="61">
        <v>0</v>
      </c>
      <c r="M284" s="61">
        <v>0</v>
      </c>
      <c r="N284" s="61">
        <v>0</v>
      </c>
      <c r="O284" s="61">
        <f t="shared" si="23"/>
        <v>14662119.09</v>
      </c>
      <c r="P284" s="61">
        <f t="shared" si="21"/>
        <v>20378.205823488533</v>
      </c>
      <c r="Q284" s="61">
        <v>30492.44</v>
      </c>
      <c r="R284" s="63" t="s">
        <v>354</v>
      </c>
    </row>
    <row r="285" spans="1:18" s="24" customFormat="1" ht="24.95" customHeight="1" x14ac:dyDescent="0.25">
      <c r="A285" s="1">
        <v>253</v>
      </c>
      <c r="B285" s="17" t="s">
        <v>263</v>
      </c>
      <c r="C285" s="59">
        <v>1970</v>
      </c>
      <c r="D285" s="59">
        <v>2017</v>
      </c>
      <c r="E285" s="60" t="s">
        <v>4</v>
      </c>
      <c r="F285" s="59">
        <v>2</v>
      </c>
      <c r="G285" s="59">
        <v>2</v>
      </c>
      <c r="H285" s="61">
        <v>797.72</v>
      </c>
      <c r="I285" s="61">
        <v>725.2</v>
      </c>
      <c r="J285" s="62">
        <v>49</v>
      </c>
      <c r="K285" s="61">
        <f>прил.2!C279</f>
        <v>14777735.49</v>
      </c>
      <c r="L285" s="61">
        <v>0</v>
      </c>
      <c r="M285" s="61">
        <v>0</v>
      </c>
      <c r="N285" s="61">
        <v>0</v>
      </c>
      <c r="O285" s="61">
        <f t="shared" si="23"/>
        <v>14777735.49</v>
      </c>
      <c r="P285" s="61">
        <f t="shared" si="21"/>
        <v>20377.462065637064</v>
      </c>
      <c r="Q285" s="61">
        <v>30492.44</v>
      </c>
      <c r="R285" s="63" t="s">
        <v>354</v>
      </c>
    </row>
    <row r="286" spans="1:18" s="24" customFormat="1" ht="24.95" customHeight="1" x14ac:dyDescent="0.25">
      <c r="A286" s="16" t="s">
        <v>325</v>
      </c>
      <c r="B286" s="18"/>
      <c r="C286" s="53" t="s">
        <v>355</v>
      </c>
      <c r="D286" s="53" t="s">
        <v>355</v>
      </c>
      <c r="E286" s="53" t="s">
        <v>355</v>
      </c>
      <c r="F286" s="53" t="s">
        <v>355</v>
      </c>
      <c r="G286" s="53" t="s">
        <v>355</v>
      </c>
      <c r="H286" s="54">
        <f>SUM(H287:H305)</f>
        <v>20027.440000000002</v>
      </c>
      <c r="I286" s="54">
        <f t="shared" ref="I286:O286" si="26">SUM(I287:I305)</f>
        <v>15807.2</v>
      </c>
      <c r="J286" s="55">
        <f t="shared" si="26"/>
        <v>1212</v>
      </c>
      <c r="K286" s="54">
        <f t="shared" si="26"/>
        <v>94340327.317489624</v>
      </c>
      <c r="L286" s="54">
        <f t="shared" si="26"/>
        <v>0</v>
      </c>
      <c r="M286" s="54">
        <f t="shared" si="26"/>
        <v>0</v>
      </c>
      <c r="N286" s="54">
        <f t="shared" si="26"/>
        <v>0</v>
      </c>
      <c r="O286" s="54">
        <f t="shared" si="26"/>
        <v>94340327.317489624</v>
      </c>
      <c r="P286" s="54">
        <f t="shared" si="21"/>
        <v>5968.1871120432224</v>
      </c>
      <c r="Q286" s="54">
        <f>MAX(Q287:Q305)</f>
        <v>74389.72</v>
      </c>
      <c r="R286" s="53" t="s">
        <v>355</v>
      </c>
    </row>
    <row r="287" spans="1:18" s="24" customFormat="1" ht="24.95" customHeight="1" x14ac:dyDescent="0.25">
      <c r="A287" s="1">
        <v>254</v>
      </c>
      <c r="B287" s="17" t="s">
        <v>264</v>
      </c>
      <c r="C287" s="59">
        <v>1955</v>
      </c>
      <c r="D287" s="59">
        <v>2013</v>
      </c>
      <c r="E287" s="60" t="s">
        <v>4</v>
      </c>
      <c r="F287" s="59">
        <v>2</v>
      </c>
      <c r="G287" s="59">
        <v>2</v>
      </c>
      <c r="H287" s="61">
        <v>564.1</v>
      </c>
      <c r="I287" s="61">
        <v>409.3</v>
      </c>
      <c r="J287" s="62">
        <v>27</v>
      </c>
      <c r="K287" s="61">
        <f>прил.2!C281</f>
        <v>671397.28186999995</v>
      </c>
      <c r="L287" s="61">
        <v>0</v>
      </c>
      <c r="M287" s="61">
        <v>0</v>
      </c>
      <c r="N287" s="61">
        <v>0</v>
      </c>
      <c r="O287" s="61">
        <f t="shared" si="23"/>
        <v>671397.28186999995</v>
      </c>
      <c r="P287" s="61">
        <f t="shared" si="21"/>
        <v>1640.3549520400682</v>
      </c>
      <c r="Q287" s="61">
        <v>3968.7200000000003</v>
      </c>
      <c r="R287" s="63" t="s">
        <v>354</v>
      </c>
    </row>
    <row r="288" spans="1:18" s="24" customFormat="1" ht="24.95" customHeight="1" x14ac:dyDescent="0.25">
      <c r="A288" s="1">
        <v>255</v>
      </c>
      <c r="B288" s="17" t="s">
        <v>265</v>
      </c>
      <c r="C288" s="59">
        <v>1968</v>
      </c>
      <c r="D288" s="59"/>
      <c r="E288" s="60" t="s">
        <v>4</v>
      </c>
      <c r="F288" s="59">
        <v>2</v>
      </c>
      <c r="G288" s="59">
        <v>2</v>
      </c>
      <c r="H288" s="61">
        <v>421</v>
      </c>
      <c r="I288" s="61">
        <v>397.8</v>
      </c>
      <c r="J288" s="62">
        <v>34</v>
      </c>
      <c r="K288" s="61">
        <f>прил.2!C282</f>
        <v>4557245.9627699992</v>
      </c>
      <c r="L288" s="61">
        <v>0</v>
      </c>
      <c r="M288" s="61">
        <v>0</v>
      </c>
      <c r="N288" s="61">
        <v>0</v>
      </c>
      <c r="O288" s="61">
        <f t="shared" si="23"/>
        <v>4557245.9627699992</v>
      </c>
      <c r="P288" s="61">
        <f t="shared" si="21"/>
        <v>11456.123586651582</v>
      </c>
      <c r="Q288" s="61">
        <v>55839.72</v>
      </c>
      <c r="R288" s="63" t="s">
        <v>354</v>
      </c>
    </row>
    <row r="289" spans="1:18" s="24" customFormat="1" ht="24.95" customHeight="1" x14ac:dyDescent="0.25">
      <c r="A289" s="1">
        <v>256</v>
      </c>
      <c r="B289" s="17" t="s">
        <v>266</v>
      </c>
      <c r="C289" s="59">
        <v>1963</v>
      </c>
      <c r="D289" s="59">
        <v>2009</v>
      </c>
      <c r="E289" s="60" t="s">
        <v>4</v>
      </c>
      <c r="F289" s="59">
        <v>3</v>
      </c>
      <c r="G289" s="59">
        <v>3</v>
      </c>
      <c r="H289" s="61">
        <v>1249.4000000000001</v>
      </c>
      <c r="I289" s="61">
        <v>661.6</v>
      </c>
      <c r="J289" s="62">
        <v>81</v>
      </c>
      <c r="K289" s="61">
        <f>прил.2!C283</f>
        <v>18069181.02457194</v>
      </c>
      <c r="L289" s="61">
        <v>0</v>
      </c>
      <c r="M289" s="61">
        <v>0</v>
      </c>
      <c r="N289" s="61">
        <v>0</v>
      </c>
      <c r="O289" s="61">
        <f t="shared" si="23"/>
        <v>18069181.02457194</v>
      </c>
      <c r="P289" s="61">
        <f t="shared" si="21"/>
        <v>27311.337703403777</v>
      </c>
      <c r="Q289" s="61">
        <v>74389.72</v>
      </c>
      <c r="R289" s="63" t="s">
        <v>354</v>
      </c>
    </row>
    <row r="290" spans="1:18" s="24" customFormat="1" ht="24.95" customHeight="1" x14ac:dyDescent="0.25">
      <c r="A290" s="1">
        <v>257</v>
      </c>
      <c r="B290" s="17" t="s">
        <v>267</v>
      </c>
      <c r="C290" s="59">
        <v>1963</v>
      </c>
      <c r="D290" s="59">
        <v>2009</v>
      </c>
      <c r="E290" s="60" t="s">
        <v>4</v>
      </c>
      <c r="F290" s="59">
        <v>3</v>
      </c>
      <c r="G290" s="59">
        <v>2</v>
      </c>
      <c r="H290" s="61">
        <v>936.6</v>
      </c>
      <c r="I290" s="61">
        <v>871.6</v>
      </c>
      <c r="J290" s="62">
        <v>102</v>
      </c>
      <c r="K290" s="61">
        <f>прил.2!C284</f>
        <v>780737.160347661</v>
      </c>
      <c r="L290" s="61">
        <v>0</v>
      </c>
      <c r="M290" s="61">
        <v>0</v>
      </c>
      <c r="N290" s="61">
        <v>0</v>
      </c>
      <c r="O290" s="61">
        <f t="shared" si="23"/>
        <v>780737.160347661</v>
      </c>
      <c r="P290" s="61">
        <f t="shared" si="21"/>
        <v>895.75167547918886</v>
      </c>
      <c r="Q290" s="61">
        <v>4922.72</v>
      </c>
      <c r="R290" s="63" t="s">
        <v>354</v>
      </c>
    </row>
    <row r="291" spans="1:18" s="24" customFormat="1" ht="24.95" customHeight="1" x14ac:dyDescent="0.25">
      <c r="A291" s="1">
        <v>258</v>
      </c>
      <c r="B291" s="17" t="s">
        <v>268</v>
      </c>
      <c r="C291" s="59">
        <v>1969</v>
      </c>
      <c r="D291" s="59"/>
      <c r="E291" s="60" t="s">
        <v>4</v>
      </c>
      <c r="F291" s="59">
        <v>2</v>
      </c>
      <c r="G291" s="59">
        <v>2</v>
      </c>
      <c r="H291" s="61">
        <v>410</v>
      </c>
      <c r="I291" s="61">
        <v>348</v>
      </c>
      <c r="J291" s="62">
        <v>27</v>
      </c>
      <c r="K291" s="61">
        <f>прил.2!C285</f>
        <v>2333781.3239099998</v>
      </c>
      <c r="L291" s="61">
        <v>0</v>
      </c>
      <c r="M291" s="61">
        <v>0</v>
      </c>
      <c r="N291" s="61">
        <v>0</v>
      </c>
      <c r="O291" s="61">
        <f t="shared" si="23"/>
        <v>2333781.3239099998</v>
      </c>
      <c r="P291" s="61">
        <f t="shared" si="21"/>
        <v>6706.2681721551717</v>
      </c>
      <c r="Q291" s="61">
        <v>26465.72</v>
      </c>
      <c r="R291" s="63" t="s">
        <v>354</v>
      </c>
    </row>
    <row r="292" spans="1:18" s="24" customFormat="1" ht="24.95" customHeight="1" x14ac:dyDescent="0.25">
      <c r="A292" s="1">
        <v>259</v>
      </c>
      <c r="B292" s="17" t="s">
        <v>269</v>
      </c>
      <c r="C292" s="59">
        <v>1970</v>
      </c>
      <c r="D292" s="59"/>
      <c r="E292" s="60" t="s">
        <v>4</v>
      </c>
      <c r="F292" s="59">
        <v>2</v>
      </c>
      <c r="G292" s="59">
        <v>3</v>
      </c>
      <c r="H292" s="61">
        <v>1292.2</v>
      </c>
      <c r="I292" s="61">
        <v>776</v>
      </c>
      <c r="J292" s="62">
        <v>50</v>
      </c>
      <c r="K292" s="61">
        <f>прил.2!C286</f>
        <v>150000</v>
      </c>
      <c r="L292" s="61">
        <v>0</v>
      </c>
      <c r="M292" s="61">
        <v>0</v>
      </c>
      <c r="N292" s="61">
        <v>0</v>
      </c>
      <c r="O292" s="61">
        <f t="shared" si="23"/>
        <v>150000</v>
      </c>
      <c r="P292" s="61">
        <f t="shared" si="21"/>
        <v>193.29896907216494</v>
      </c>
      <c r="Q292" s="61">
        <v>1188</v>
      </c>
      <c r="R292" s="63" t="s">
        <v>354</v>
      </c>
    </row>
    <row r="293" spans="1:18" s="24" customFormat="1" ht="24.95" customHeight="1" x14ac:dyDescent="0.25">
      <c r="A293" s="1">
        <v>260</v>
      </c>
      <c r="B293" s="17" t="s">
        <v>270</v>
      </c>
      <c r="C293" s="59">
        <v>1972</v>
      </c>
      <c r="D293" s="59">
        <v>2009</v>
      </c>
      <c r="E293" s="60" t="s">
        <v>4</v>
      </c>
      <c r="F293" s="59">
        <v>2</v>
      </c>
      <c r="G293" s="59">
        <v>3</v>
      </c>
      <c r="H293" s="61">
        <v>887.6</v>
      </c>
      <c r="I293" s="61">
        <v>764.5</v>
      </c>
      <c r="J293" s="62">
        <v>68</v>
      </c>
      <c r="K293" s="61">
        <f>прил.2!C287</f>
        <v>382820</v>
      </c>
      <c r="L293" s="61">
        <v>0</v>
      </c>
      <c r="M293" s="61">
        <v>0</v>
      </c>
      <c r="N293" s="61">
        <v>0</v>
      </c>
      <c r="O293" s="61">
        <f t="shared" si="23"/>
        <v>382820</v>
      </c>
      <c r="P293" s="61">
        <f t="shared" si="21"/>
        <v>500.74558534990189</v>
      </c>
      <c r="Q293" s="61">
        <v>1142</v>
      </c>
      <c r="R293" s="63" t="s">
        <v>354</v>
      </c>
    </row>
    <row r="294" spans="1:18" s="24" customFormat="1" ht="24.95" customHeight="1" x14ac:dyDescent="0.25">
      <c r="A294" s="1">
        <v>261</v>
      </c>
      <c r="B294" s="17" t="s">
        <v>271</v>
      </c>
      <c r="C294" s="59">
        <v>1975</v>
      </c>
      <c r="D294" s="59"/>
      <c r="E294" s="60" t="s">
        <v>4</v>
      </c>
      <c r="F294" s="59">
        <v>2</v>
      </c>
      <c r="G294" s="59">
        <v>1</v>
      </c>
      <c r="H294" s="61">
        <v>356</v>
      </c>
      <c r="I294" s="61">
        <v>333.1</v>
      </c>
      <c r="J294" s="62">
        <v>34</v>
      </c>
      <c r="K294" s="61">
        <f>прил.2!C288</f>
        <v>545135.22513999988</v>
      </c>
      <c r="L294" s="61">
        <v>0</v>
      </c>
      <c r="M294" s="61">
        <v>0</v>
      </c>
      <c r="N294" s="61">
        <v>0</v>
      </c>
      <c r="O294" s="61">
        <f t="shared" si="23"/>
        <v>545135.22513999988</v>
      </c>
      <c r="P294" s="61">
        <f t="shared" si="21"/>
        <v>1636.5512613029116</v>
      </c>
      <c r="Q294" s="61">
        <v>5877.72</v>
      </c>
      <c r="R294" s="63" t="s">
        <v>354</v>
      </c>
    </row>
    <row r="295" spans="1:18" s="24" customFormat="1" ht="24.95" customHeight="1" x14ac:dyDescent="0.25">
      <c r="A295" s="1">
        <v>262</v>
      </c>
      <c r="B295" s="17" t="s">
        <v>272</v>
      </c>
      <c r="C295" s="59">
        <v>1977</v>
      </c>
      <c r="D295" s="59"/>
      <c r="E295" s="60" t="s">
        <v>4</v>
      </c>
      <c r="F295" s="59">
        <v>2</v>
      </c>
      <c r="G295" s="59">
        <v>2</v>
      </c>
      <c r="H295" s="61">
        <v>630.08000000000004</v>
      </c>
      <c r="I295" s="61">
        <v>572.79999999999995</v>
      </c>
      <c r="J295" s="62">
        <v>51</v>
      </c>
      <c r="K295" s="61">
        <f>прил.2!C289</f>
        <v>24066375.370000001</v>
      </c>
      <c r="L295" s="61">
        <v>0</v>
      </c>
      <c r="M295" s="61">
        <v>0</v>
      </c>
      <c r="N295" s="61">
        <v>0</v>
      </c>
      <c r="O295" s="61">
        <f t="shared" si="23"/>
        <v>24066375.370000001</v>
      </c>
      <c r="P295" s="61">
        <f t="shared" si="21"/>
        <v>42015.320129189946</v>
      </c>
      <c r="Q295" s="61">
        <v>60725.440000000002</v>
      </c>
      <c r="R295" s="63" t="s">
        <v>354</v>
      </c>
    </row>
    <row r="296" spans="1:18" s="24" customFormat="1" ht="24.95" customHeight="1" x14ac:dyDescent="0.25">
      <c r="A296" s="1">
        <v>263</v>
      </c>
      <c r="B296" s="17" t="s">
        <v>273</v>
      </c>
      <c r="C296" s="59">
        <v>1984</v>
      </c>
      <c r="D296" s="59"/>
      <c r="E296" s="60" t="s">
        <v>4</v>
      </c>
      <c r="F296" s="59">
        <v>2</v>
      </c>
      <c r="G296" s="59">
        <v>3</v>
      </c>
      <c r="H296" s="61">
        <v>933.7</v>
      </c>
      <c r="I296" s="61">
        <v>856.2</v>
      </c>
      <c r="J296" s="62">
        <v>39</v>
      </c>
      <c r="K296" s="61">
        <f>прил.2!C290</f>
        <v>162670</v>
      </c>
      <c r="L296" s="61">
        <v>0</v>
      </c>
      <c r="M296" s="61">
        <v>0</v>
      </c>
      <c r="N296" s="61">
        <v>0</v>
      </c>
      <c r="O296" s="61">
        <f t="shared" si="23"/>
        <v>162670</v>
      </c>
      <c r="P296" s="61">
        <f t="shared" si="21"/>
        <v>189.99065638869422</v>
      </c>
      <c r="Q296" s="61">
        <v>1142</v>
      </c>
      <c r="R296" s="63" t="s">
        <v>354</v>
      </c>
    </row>
    <row r="297" spans="1:18" s="24" customFormat="1" ht="24.95" customHeight="1" x14ac:dyDescent="0.25">
      <c r="A297" s="1">
        <v>264</v>
      </c>
      <c r="B297" s="17" t="s">
        <v>274</v>
      </c>
      <c r="C297" s="59">
        <v>1984</v>
      </c>
      <c r="D297" s="59"/>
      <c r="E297" s="60" t="s">
        <v>4</v>
      </c>
      <c r="F297" s="59">
        <v>2</v>
      </c>
      <c r="G297" s="59">
        <v>1</v>
      </c>
      <c r="H297" s="61">
        <v>223.2</v>
      </c>
      <c r="I297" s="61">
        <v>179</v>
      </c>
      <c r="J297" s="62">
        <v>12</v>
      </c>
      <c r="K297" s="61">
        <f>прил.2!C291</f>
        <v>56150</v>
      </c>
      <c r="L297" s="61">
        <v>0</v>
      </c>
      <c r="M297" s="61">
        <v>0</v>
      </c>
      <c r="N297" s="61">
        <v>0</v>
      </c>
      <c r="O297" s="61">
        <f t="shared" si="23"/>
        <v>56150</v>
      </c>
      <c r="P297" s="61">
        <f t="shared" si="21"/>
        <v>313.68715083798884</v>
      </c>
      <c r="Q297" s="61">
        <v>1142</v>
      </c>
      <c r="R297" s="63" t="s">
        <v>354</v>
      </c>
    </row>
    <row r="298" spans="1:18" s="24" customFormat="1" ht="24.95" customHeight="1" x14ac:dyDescent="0.25">
      <c r="A298" s="1">
        <v>265</v>
      </c>
      <c r="B298" s="17" t="s">
        <v>275</v>
      </c>
      <c r="C298" s="59">
        <v>1984</v>
      </c>
      <c r="D298" s="59"/>
      <c r="E298" s="60" t="s">
        <v>4</v>
      </c>
      <c r="F298" s="59">
        <v>2</v>
      </c>
      <c r="G298" s="59">
        <v>1</v>
      </c>
      <c r="H298" s="61">
        <v>409</v>
      </c>
      <c r="I298" s="61">
        <v>235.8</v>
      </c>
      <c r="J298" s="62">
        <v>23</v>
      </c>
      <c r="K298" s="61">
        <f>прил.2!C292</f>
        <v>2807043.77</v>
      </c>
      <c r="L298" s="61">
        <v>0</v>
      </c>
      <c r="M298" s="61">
        <v>0</v>
      </c>
      <c r="N298" s="61">
        <v>0</v>
      </c>
      <c r="O298" s="61">
        <f t="shared" si="23"/>
        <v>2807043.77</v>
      </c>
      <c r="P298" s="61">
        <f t="shared" si="21"/>
        <v>11904.341687871076</v>
      </c>
      <c r="Q298" s="61">
        <v>30603.4</v>
      </c>
      <c r="R298" s="63" t="s">
        <v>354</v>
      </c>
    </row>
    <row r="299" spans="1:18" s="24" customFormat="1" ht="24.95" customHeight="1" x14ac:dyDescent="0.25">
      <c r="A299" s="1">
        <v>266</v>
      </c>
      <c r="B299" s="17" t="s">
        <v>276</v>
      </c>
      <c r="C299" s="59">
        <v>1976</v>
      </c>
      <c r="D299" s="59">
        <v>2009</v>
      </c>
      <c r="E299" s="60" t="s">
        <v>4</v>
      </c>
      <c r="F299" s="59">
        <v>3</v>
      </c>
      <c r="G299" s="59">
        <v>3</v>
      </c>
      <c r="H299" s="61">
        <v>1358.6</v>
      </c>
      <c r="I299" s="61">
        <v>1280.8</v>
      </c>
      <c r="J299" s="62">
        <v>68</v>
      </c>
      <c r="K299" s="61">
        <f>прил.2!C293</f>
        <v>7655012.8399999999</v>
      </c>
      <c r="L299" s="61">
        <v>0</v>
      </c>
      <c r="M299" s="61">
        <v>0</v>
      </c>
      <c r="N299" s="61">
        <v>0</v>
      </c>
      <c r="O299" s="61">
        <f t="shared" si="23"/>
        <v>7655012.8399999999</v>
      </c>
      <c r="P299" s="61">
        <f t="shared" si="21"/>
        <v>5976.743316677077</v>
      </c>
      <c r="Q299" s="61">
        <v>10082.83</v>
      </c>
      <c r="R299" s="63" t="s">
        <v>354</v>
      </c>
    </row>
    <row r="300" spans="1:18" s="24" customFormat="1" ht="24.95" customHeight="1" x14ac:dyDescent="0.25">
      <c r="A300" s="1">
        <v>267</v>
      </c>
      <c r="B300" s="17" t="s">
        <v>277</v>
      </c>
      <c r="C300" s="59">
        <v>1984</v>
      </c>
      <c r="D300" s="59">
        <v>2009</v>
      </c>
      <c r="E300" s="60" t="s">
        <v>4</v>
      </c>
      <c r="F300" s="59">
        <v>2</v>
      </c>
      <c r="G300" s="59">
        <v>3</v>
      </c>
      <c r="H300" s="61">
        <v>948.3</v>
      </c>
      <c r="I300" s="61">
        <v>862.09</v>
      </c>
      <c r="J300" s="62">
        <v>62</v>
      </c>
      <c r="K300" s="61">
        <f>прил.2!C294</f>
        <v>1285735.18888</v>
      </c>
      <c r="L300" s="61">
        <v>0</v>
      </c>
      <c r="M300" s="61">
        <v>0</v>
      </c>
      <c r="N300" s="61">
        <v>0</v>
      </c>
      <c r="O300" s="61">
        <f t="shared" si="23"/>
        <v>1285735.18888</v>
      </c>
      <c r="P300" s="61">
        <f t="shared" si="21"/>
        <v>1491.4164285399436</v>
      </c>
      <c r="Q300" s="61">
        <v>5877.72</v>
      </c>
      <c r="R300" s="63" t="s">
        <v>354</v>
      </c>
    </row>
    <row r="301" spans="1:18" s="24" customFormat="1" ht="24.95" customHeight="1" x14ac:dyDescent="0.25">
      <c r="A301" s="1">
        <v>268</v>
      </c>
      <c r="B301" s="17" t="s">
        <v>278</v>
      </c>
      <c r="C301" s="59">
        <v>1987</v>
      </c>
      <c r="D301" s="59"/>
      <c r="E301" s="60" t="s">
        <v>4</v>
      </c>
      <c r="F301" s="59">
        <v>5</v>
      </c>
      <c r="G301" s="59">
        <v>3</v>
      </c>
      <c r="H301" s="61">
        <v>3153.3</v>
      </c>
      <c r="I301" s="61">
        <v>2864.5</v>
      </c>
      <c r="J301" s="62">
        <v>165</v>
      </c>
      <c r="K301" s="61">
        <f>прил.2!C295</f>
        <v>11103179.949999999</v>
      </c>
      <c r="L301" s="61">
        <v>0</v>
      </c>
      <c r="M301" s="61">
        <v>0</v>
      </c>
      <c r="N301" s="61">
        <v>0</v>
      </c>
      <c r="O301" s="61">
        <f t="shared" si="23"/>
        <v>11103179.949999999</v>
      </c>
      <c r="P301" s="61">
        <f t="shared" si="21"/>
        <v>3876.131942747425</v>
      </c>
      <c r="Q301" s="61">
        <v>6478.45</v>
      </c>
      <c r="R301" s="63" t="s">
        <v>354</v>
      </c>
    </row>
    <row r="302" spans="1:18" s="24" customFormat="1" ht="24.95" customHeight="1" x14ac:dyDescent="0.25">
      <c r="A302" s="1">
        <v>269</v>
      </c>
      <c r="B302" s="17" t="s">
        <v>279</v>
      </c>
      <c r="C302" s="59">
        <v>1990</v>
      </c>
      <c r="D302" s="59"/>
      <c r="E302" s="60" t="s">
        <v>4</v>
      </c>
      <c r="F302" s="59">
        <v>3</v>
      </c>
      <c r="G302" s="59">
        <v>3</v>
      </c>
      <c r="H302" s="61">
        <v>1282.0999999999999</v>
      </c>
      <c r="I302" s="61">
        <v>705.01</v>
      </c>
      <c r="J302" s="62">
        <v>94</v>
      </c>
      <c r="K302" s="61">
        <f>прил.2!C296</f>
        <v>275230</v>
      </c>
      <c r="L302" s="61">
        <v>0</v>
      </c>
      <c r="M302" s="61">
        <v>0</v>
      </c>
      <c r="N302" s="61">
        <v>0</v>
      </c>
      <c r="O302" s="61">
        <f t="shared" si="23"/>
        <v>275230</v>
      </c>
      <c r="P302" s="61">
        <f t="shared" si="21"/>
        <v>390.39162565070001</v>
      </c>
      <c r="Q302" s="61">
        <v>1142</v>
      </c>
      <c r="R302" s="63" t="s">
        <v>354</v>
      </c>
    </row>
    <row r="303" spans="1:18" s="24" customFormat="1" ht="24.95" customHeight="1" x14ac:dyDescent="0.25">
      <c r="A303" s="1">
        <v>270</v>
      </c>
      <c r="B303" s="17" t="s">
        <v>280</v>
      </c>
      <c r="C303" s="59">
        <v>1986</v>
      </c>
      <c r="D303" s="59">
        <v>2012</v>
      </c>
      <c r="E303" s="60" t="s">
        <v>4</v>
      </c>
      <c r="F303" s="59">
        <v>5</v>
      </c>
      <c r="G303" s="59">
        <v>1</v>
      </c>
      <c r="H303" s="61">
        <v>1097.3599999999999</v>
      </c>
      <c r="I303" s="61">
        <v>997.6</v>
      </c>
      <c r="J303" s="62">
        <v>70</v>
      </c>
      <c r="K303" s="61">
        <f>прил.2!C297</f>
        <v>4019147.1399999997</v>
      </c>
      <c r="L303" s="61">
        <v>0</v>
      </c>
      <c r="M303" s="61">
        <v>0</v>
      </c>
      <c r="N303" s="61">
        <v>0</v>
      </c>
      <c r="O303" s="61">
        <f t="shared" si="23"/>
        <v>4019147.1399999997</v>
      </c>
      <c r="P303" s="61">
        <f t="shared" si="21"/>
        <v>4028.8162991178824</v>
      </c>
      <c r="Q303" s="61">
        <v>6478.45</v>
      </c>
      <c r="R303" s="63" t="s">
        <v>354</v>
      </c>
    </row>
    <row r="304" spans="1:18" s="24" customFormat="1" ht="24.95" customHeight="1" x14ac:dyDescent="0.25">
      <c r="A304" s="1">
        <v>271</v>
      </c>
      <c r="B304" s="17" t="s">
        <v>281</v>
      </c>
      <c r="C304" s="59">
        <v>1995</v>
      </c>
      <c r="D304" s="59"/>
      <c r="E304" s="60" t="s">
        <v>4</v>
      </c>
      <c r="F304" s="59">
        <v>5</v>
      </c>
      <c r="G304" s="59">
        <v>3</v>
      </c>
      <c r="H304" s="61">
        <v>3018.8</v>
      </c>
      <c r="I304" s="61">
        <v>2054.1</v>
      </c>
      <c r="J304" s="62">
        <v>140</v>
      </c>
      <c r="K304" s="61">
        <f>прил.2!C298</f>
        <v>7892847.4299999997</v>
      </c>
      <c r="L304" s="61">
        <v>0</v>
      </c>
      <c r="M304" s="61">
        <v>0</v>
      </c>
      <c r="N304" s="61">
        <v>0</v>
      </c>
      <c r="O304" s="61">
        <f t="shared" si="23"/>
        <v>7892847.4299999997</v>
      </c>
      <c r="P304" s="61">
        <f t="shared" si="21"/>
        <v>3842.484509030719</v>
      </c>
      <c r="Q304" s="61">
        <v>6478.45</v>
      </c>
      <c r="R304" s="63" t="s">
        <v>354</v>
      </c>
    </row>
    <row r="305" spans="1:18" s="24" customFormat="1" ht="24.95" customHeight="1" x14ac:dyDescent="0.25">
      <c r="A305" s="1">
        <v>272</v>
      </c>
      <c r="B305" s="17" t="s">
        <v>282</v>
      </c>
      <c r="C305" s="59">
        <v>1992</v>
      </c>
      <c r="D305" s="59">
        <v>2009</v>
      </c>
      <c r="E305" s="60" t="s">
        <v>4</v>
      </c>
      <c r="F305" s="59">
        <v>2</v>
      </c>
      <c r="G305" s="59">
        <v>3</v>
      </c>
      <c r="H305" s="61">
        <v>856.1</v>
      </c>
      <c r="I305" s="61">
        <v>637.4</v>
      </c>
      <c r="J305" s="62">
        <v>65</v>
      </c>
      <c r="K305" s="61">
        <f>прил.2!C299</f>
        <v>7526637.6500000004</v>
      </c>
      <c r="L305" s="61">
        <v>0</v>
      </c>
      <c r="M305" s="61">
        <v>0</v>
      </c>
      <c r="N305" s="61">
        <v>0</v>
      </c>
      <c r="O305" s="61">
        <f t="shared" si="23"/>
        <v>7526637.6500000004</v>
      </c>
      <c r="P305" s="61">
        <f t="shared" si="21"/>
        <v>11808.342720426735</v>
      </c>
      <c r="Q305" s="61">
        <v>29350.44</v>
      </c>
      <c r="R305" s="63" t="s">
        <v>354</v>
      </c>
    </row>
    <row r="306" spans="1:18" s="24" customFormat="1" ht="24.95" customHeight="1" x14ac:dyDescent="0.25">
      <c r="A306" s="16" t="s">
        <v>326</v>
      </c>
      <c r="B306" s="18"/>
      <c r="C306" s="53" t="s">
        <v>355</v>
      </c>
      <c r="D306" s="53" t="s">
        <v>355</v>
      </c>
      <c r="E306" s="53" t="s">
        <v>355</v>
      </c>
      <c r="F306" s="53" t="s">
        <v>355</v>
      </c>
      <c r="G306" s="53" t="s">
        <v>355</v>
      </c>
      <c r="H306" s="54">
        <f>SUM(H307:H309)</f>
        <v>6577.23</v>
      </c>
      <c r="I306" s="54">
        <f t="shared" ref="I306:O306" si="27">SUM(I307:I309)</f>
        <v>6013.3</v>
      </c>
      <c r="J306" s="55">
        <f t="shared" si="27"/>
        <v>263</v>
      </c>
      <c r="K306" s="54">
        <f t="shared" si="27"/>
        <v>73458942.196970001</v>
      </c>
      <c r="L306" s="54">
        <f t="shared" si="27"/>
        <v>0</v>
      </c>
      <c r="M306" s="54">
        <f t="shared" si="27"/>
        <v>0</v>
      </c>
      <c r="N306" s="54">
        <f t="shared" si="27"/>
        <v>0</v>
      </c>
      <c r="O306" s="54">
        <f t="shared" si="27"/>
        <v>73458942.196970001</v>
      </c>
      <c r="P306" s="54">
        <f t="shared" si="21"/>
        <v>12216.078059795786</v>
      </c>
      <c r="Q306" s="54">
        <f>MAX(Q307:Q309)</f>
        <v>53266.44</v>
      </c>
      <c r="R306" s="53" t="s">
        <v>355</v>
      </c>
    </row>
    <row r="307" spans="1:18" s="24" customFormat="1" ht="24.95" customHeight="1" x14ac:dyDescent="0.25">
      <c r="A307" s="1">
        <v>273</v>
      </c>
      <c r="B307" s="17" t="s">
        <v>283</v>
      </c>
      <c r="C307" s="59">
        <v>1961</v>
      </c>
      <c r="D307" s="59">
        <v>2009</v>
      </c>
      <c r="E307" s="60" t="s">
        <v>4</v>
      </c>
      <c r="F307" s="59">
        <v>3</v>
      </c>
      <c r="G307" s="59">
        <v>3</v>
      </c>
      <c r="H307" s="61">
        <v>1434.8</v>
      </c>
      <c r="I307" s="61">
        <v>1302.2</v>
      </c>
      <c r="J307" s="62">
        <v>77</v>
      </c>
      <c r="K307" s="61">
        <f>прил.2!C301</f>
        <v>9085923.946969999</v>
      </c>
      <c r="L307" s="61">
        <v>0</v>
      </c>
      <c r="M307" s="61">
        <v>0</v>
      </c>
      <c r="N307" s="61">
        <v>0</v>
      </c>
      <c r="O307" s="61">
        <f t="shared" si="23"/>
        <v>9085923.946969999</v>
      </c>
      <c r="P307" s="61">
        <f t="shared" si="21"/>
        <v>6977.3644194209792</v>
      </c>
      <c r="Q307" s="61">
        <v>30524.720000000001</v>
      </c>
      <c r="R307" s="63" t="s">
        <v>354</v>
      </c>
    </row>
    <row r="308" spans="1:18" s="24" customFormat="1" ht="24.95" customHeight="1" x14ac:dyDescent="0.25">
      <c r="A308" s="1">
        <v>274</v>
      </c>
      <c r="B308" s="17" t="s">
        <v>284</v>
      </c>
      <c r="C308" s="59">
        <v>1962</v>
      </c>
      <c r="D308" s="59">
        <v>2009</v>
      </c>
      <c r="E308" s="60" t="s">
        <v>4</v>
      </c>
      <c r="F308" s="59">
        <v>2</v>
      </c>
      <c r="G308" s="59">
        <v>2</v>
      </c>
      <c r="H308" s="61">
        <v>629.9</v>
      </c>
      <c r="I308" s="61">
        <v>609.29999999999995</v>
      </c>
      <c r="J308" s="62">
        <v>31</v>
      </c>
      <c r="K308" s="61">
        <f>прил.2!C302</f>
        <v>22323171.77</v>
      </c>
      <c r="L308" s="61">
        <v>0</v>
      </c>
      <c r="M308" s="61">
        <v>0</v>
      </c>
      <c r="N308" s="61">
        <v>0</v>
      </c>
      <c r="O308" s="61">
        <f t="shared" si="23"/>
        <v>22323171.77</v>
      </c>
      <c r="P308" s="61">
        <f t="shared" si="21"/>
        <v>36637.406482849176</v>
      </c>
      <c r="Q308" s="61">
        <v>53266.44</v>
      </c>
      <c r="R308" s="63" t="s">
        <v>354</v>
      </c>
    </row>
    <row r="309" spans="1:18" s="24" customFormat="1" ht="24.95" customHeight="1" x14ac:dyDescent="0.25">
      <c r="A309" s="1">
        <v>275</v>
      </c>
      <c r="B309" s="17" t="s">
        <v>285</v>
      </c>
      <c r="C309" s="59">
        <v>1980</v>
      </c>
      <c r="D309" s="59">
        <v>2009</v>
      </c>
      <c r="E309" s="60" t="s">
        <v>4</v>
      </c>
      <c r="F309" s="59">
        <v>5</v>
      </c>
      <c r="G309" s="59">
        <v>4</v>
      </c>
      <c r="H309" s="61">
        <v>4512.53</v>
      </c>
      <c r="I309" s="61">
        <v>4101.8</v>
      </c>
      <c r="J309" s="62">
        <v>155</v>
      </c>
      <c r="K309" s="61">
        <f>прил.2!C303</f>
        <v>42049846.480000004</v>
      </c>
      <c r="L309" s="61">
        <v>0</v>
      </c>
      <c r="M309" s="61">
        <v>0</v>
      </c>
      <c r="N309" s="61">
        <v>0</v>
      </c>
      <c r="O309" s="61">
        <f t="shared" si="23"/>
        <v>42049846.480000004</v>
      </c>
      <c r="P309" s="61">
        <f t="shared" si="21"/>
        <v>10251.559432444294</v>
      </c>
      <c r="Q309" s="61">
        <v>15374.43</v>
      </c>
      <c r="R309" s="63" t="s">
        <v>354</v>
      </c>
    </row>
  </sheetData>
  <autoFilter ref="A15:R15" xr:uid="{C03BD8C1-D92B-4B96-906F-2DD6536E7446}"/>
  <mergeCells count="25">
    <mergeCell ref="A16:R16"/>
    <mergeCell ref="K11:O11"/>
    <mergeCell ref="P11:P13"/>
    <mergeCell ref="Q11:Q13"/>
    <mergeCell ref="R11:R14"/>
    <mergeCell ref="C12:C14"/>
    <mergeCell ref="D12:D14"/>
    <mergeCell ref="K12:K13"/>
    <mergeCell ref="L12:O12"/>
    <mergeCell ref="B9:R9"/>
    <mergeCell ref="A11:A14"/>
    <mergeCell ref="B11:B14"/>
    <mergeCell ref="C11:D11"/>
    <mergeCell ref="E11:E14"/>
    <mergeCell ref="F11:F14"/>
    <mergeCell ref="G11:G14"/>
    <mergeCell ref="H11:H13"/>
    <mergeCell ref="I11:I13"/>
    <mergeCell ref="J11:J13"/>
    <mergeCell ref="B8:R8"/>
    <mergeCell ref="M1:R1"/>
    <mergeCell ref="B2:R2"/>
    <mergeCell ref="B3:R3"/>
    <mergeCell ref="B4:R4"/>
    <mergeCell ref="B7:R7"/>
  </mergeCells>
  <pageMargins left="0.70866141732283472" right="0.70866141732283472" top="0.43307086614173229" bottom="0.59055118110236227" header="0.31496062992125984" footer="0.31496062992125984"/>
  <pageSetup paperSize="9" scale="49" firstPageNumber="2" fitToHeight="0" orientation="landscape" useFirstPageNumber="1" horizontalDpi="300" verticalDpi="3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CE0-1050-4FAA-B033-54FA2C167770}">
  <sheetPr>
    <pageSetUpPr fitToPage="1"/>
  </sheetPr>
  <dimension ref="A1:T303"/>
  <sheetViews>
    <sheetView tabSelected="1" view="pageBreakPreview" zoomScale="70" zoomScaleNormal="85" zoomScaleSheetLayoutView="70" zoomScalePageLayoutView="10" workbookViewId="0">
      <selection activeCell="O6" sqref="O6:O7"/>
    </sheetView>
  </sheetViews>
  <sheetFormatPr defaultRowHeight="15" x14ac:dyDescent="0.25"/>
  <cols>
    <col min="1" max="1" width="9.140625" style="96"/>
    <col min="2" max="2" width="43.85546875" style="97" bestFit="1" customWidth="1"/>
    <col min="3" max="3" width="20" style="3" customWidth="1"/>
    <col min="4" max="4" width="18" style="7" customWidth="1"/>
    <col min="5" max="5" width="14.5703125" style="7" customWidth="1"/>
    <col min="6" max="6" width="14.85546875" style="7" customWidth="1"/>
    <col min="7" max="7" width="20" style="7" customWidth="1"/>
    <col min="8" max="8" width="19.5703125" style="7" customWidth="1"/>
    <col min="9" max="9" width="18.7109375" style="98" customWidth="1"/>
    <col min="10" max="10" width="9.140625" style="96" customWidth="1"/>
    <col min="11" max="11" width="20.5703125" style="7" customWidth="1"/>
    <col min="12" max="12" width="16.42578125" style="7" customWidth="1"/>
    <col min="13" max="13" width="20.7109375" style="7" customWidth="1"/>
    <col min="14" max="14" width="22.7109375" style="7" customWidth="1"/>
    <col min="15" max="15" width="17.28515625" style="7" bestFit="1" customWidth="1"/>
    <col min="16" max="16" width="19.5703125" style="99" customWidth="1"/>
    <col min="17" max="17" width="16.140625" style="7" customWidth="1"/>
    <col min="18" max="18" width="16.5703125" style="7" customWidth="1"/>
    <col min="19" max="19" width="16.5703125" style="99" customWidth="1"/>
    <col min="20" max="20" width="19.7109375" style="7" customWidth="1"/>
    <col min="21" max="16384" width="9.140625" style="3"/>
  </cols>
  <sheetData>
    <row r="1" spans="1:20" s="71" customFormat="1" ht="26.25" x14ac:dyDescent="0.4">
      <c r="A1" s="65"/>
      <c r="B1" s="66"/>
      <c r="C1" s="67"/>
      <c r="D1" s="68"/>
      <c r="E1" s="68"/>
      <c r="F1" s="68"/>
      <c r="G1" s="68"/>
      <c r="H1" s="68"/>
      <c r="I1" s="68"/>
      <c r="J1" s="69"/>
      <c r="K1" s="68"/>
      <c r="L1" s="68"/>
      <c r="M1" s="68"/>
      <c r="N1" s="68"/>
      <c r="O1" s="68"/>
      <c r="P1" s="70"/>
      <c r="Q1" s="70"/>
      <c r="R1" s="70"/>
      <c r="S1" s="70"/>
      <c r="T1" s="70"/>
    </row>
    <row r="2" spans="1:20" s="71" customFormat="1" ht="26.25" x14ac:dyDescent="0.25">
      <c r="A2" s="116" t="s">
        <v>356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20" s="71" customFormat="1" ht="26.25" x14ac:dyDescent="0.25">
      <c r="A3" s="116" t="s">
        <v>286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</row>
    <row r="4" spans="1:20" s="71" customFormat="1" ht="52.5" x14ac:dyDescent="0.4">
      <c r="A4" s="72"/>
      <c r="B4" s="73"/>
      <c r="C4" s="74"/>
      <c r="D4" s="75"/>
      <c r="E4" s="75"/>
      <c r="F4" s="75"/>
      <c r="G4" s="75"/>
      <c r="H4" s="75"/>
      <c r="I4" s="75"/>
      <c r="J4" s="76"/>
      <c r="K4" s="75"/>
      <c r="L4" s="75"/>
      <c r="M4" s="75"/>
      <c r="N4" s="75"/>
      <c r="O4" s="75"/>
      <c r="P4" s="75"/>
      <c r="Q4" s="75"/>
      <c r="R4" s="75"/>
      <c r="S4" s="75"/>
      <c r="T4" s="77" t="s">
        <v>287</v>
      </c>
    </row>
    <row r="5" spans="1:20" s="78" customFormat="1" ht="19.5" customHeight="1" x14ac:dyDescent="0.25">
      <c r="A5" s="117" t="s">
        <v>0</v>
      </c>
      <c r="B5" s="118" t="s">
        <v>3</v>
      </c>
      <c r="C5" s="118" t="s">
        <v>288</v>
      </c>
      <c r="D5" s="118" t="s">
        <v>289</v>
      </c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 t="s">
        <v>290</v>
      </c>
      <c r="Q5" s="118"/>
      <c r="R5" s="118"/>
      <c r="S5" s="118"/>
      <c r="T5" s="118"/>
    </row>
    <row r="6" spans="1:20" s="79" customFormat="1" ht="15.75" customHeight="1" x14ac:dyDescent="0.2">
      <c r="A6" s="117"/>
      <c r="B6" s="118"/>
      <c r="C6" s="118"/>
      <c r="D6" s="119" t="s">
        <v>291</v>
      </c>
      <c r="E6" s="119"/>
      <c r="F6" s="119"/>
      <c r="G6" s="119"/>
      <c r="H6" s="119"/>
      <c r="I6" s="119"/>
      <c r="J6" s="118" t="s">
        <v>292</v>
      </c>
      <c r="K6" s="118"/>
      <c r="L6" s="118" t="s">
        <v>39</v>
      </c>
      <c r="M6" s="118" t="s">
        <v>293</v>
      </c>
      <c r="N6" s="118" t="s">
        <v>31</v>
      </c>
      <c r="O6" s="118" t="s">
        <v>294</v>
      </c>
      <c r="P6" s="118" t="s">
        <v>295</v>
      </c>
      <c r="Q6" s="120" t="s">
        <v>296</v>
      </c>
      <c r="R6" s="118" t="s">
        <v>297</v>
      </c>
      <c r="S6" s="118" t="s">
        <v>298</v>
      </c>
      <c r="T6" s="118" t="s">
        <v>299</v>
      </c>
    </row>
    <row r="7" spans="1:20" s="79" customFormat="1" ht="187.7" customHeight="1" x14ac:dyDescent="0.2">
      <c r="A7" s="117"/>
      <c r="B7" s="118"/>
      <c r="C7" s="118"/>
      <c r="D7" s="80" t="s">
        <v>300</v>
      </c>
      <c r="E7" s="80" t="s">
        <v>301</v>
      </c>
      <c r="F7" s="80" t="s">
        <v>302</v>
      </c>
      <c r="G7" s="80" t="s">
        <v>303</v>
      </c>
      <c r="H7" s="80" t="s">
        <v>304</v>
      </c>
      <c r="I7" s="80" t="s">
        <v>305</v>
      </c>
      <c r="J7" s="118"/>
      <c r="K7" s="118"/>
      <c r="L7" s="118"/>
      <c r="M7" s="118"/>
      <c r="N7" s="118"/>
      <c r="O7" s="118"/>
      <c r="P7" s="118"/>
      <c r="Q7" s="120"/>
      <c r="R7" s="118"/>
      <c r="S7" s="118"/>
      <c r="T7" s="118"/>
    </row>
    <row r="8" spans="1:20" s="79" customFormat="1" ht="12.75" x14ac:dyDescent="0.2">
      <c r="A8" s="117"/>
      <c r="B8" s="118"/>
      <c r="C8" s="81" t="s">
        <v>306</v>
      </c>
      <c r="D8" s="82" t="s">
        <v>306</v>
      </c>
      <c r="E8" s="82" t="s">
        <v>306</v>
      </c>
      <c r="F8" s="82" t="s">
        <v>306</v>
      </c>
      <c r="G8" s="82" t="s">
        <v>306</v>
      </c>
      <c r="H8" s="82" t="s">
        <v>306</v>
      </c>
      <c r="I8" s="82" t="s">
        <v>306</v>
      </c>
      <c r="J8" s="83" t="s">
        <v>307</v>
      </c>
      <c r="K8" s="82" t="s">
        <v>306</v>
      </c>
      <c r="L8" s="82" t="s">
        <v>306</v>
      </c>
      <c r="M8" s="82" t="s">
        <v>306</v>
      </c>
      <c r="N8" s="82" t="s">
        <v>306</v>
      </c>
      <c r="O8" s="82" t="s">
        <v>306</v>
      </c>
      <c r="P8" s="84" t="s">
        <v>306</v>
      </c>
      <c r="Q8" s="84" t="s">
        <v>306</v>
      </c>
      <c r="R8" s="84" t="s">
        <v>306</v>
      </c>
      <c r="S8" s="82"/>
      <c r="T8" s="82"/>
    </row>
    <row r="9" spans="1:20" s="86" customFormat="1" ht="12.75" x14ac:dyDescent="0.2">
      <c r="A9" s="85">
        <v>1</v>
      </c>
      <c r="B9" s="85">
        <v>2</v>
      </c>
      <c r="C9" s="85">
        <v>3</v>
      </c>
      <c r="D9" s="85">
        <v>4</v>
      </c>
      <c r="E9" s="85">
        <v>5</v>
      </c>
      <c r="F9" s="85">
        <v>6</v>
      </c>
      <c r="G9" s="85">
        <v>7</v>
      </c>
      <c r="H9" s="85">
        <v>8</v>
      </c>
      <c r="I9" s="85">
        <v>9</v>
      </c>
      <c r="J9" s="85">
        <v>10</v>
      </c>
      <c r="K9" s="85">
        <v>11</v>
      </c>
      <c r="L9" s="85">
        <v>12</v>
      </c>
      <c r="M9" s="85">
        <v>13</v>
      </c>
      <c r="N9" s="85">
        <v>14</v>
      </c>
      <c r="O9" s="85">
        <v>15</v>
      </c>
      <c r="P9" s="85">
        <v>16</v>
      </c>
      <c r="Q9" s="85">
        <v>17</v>
      </c>
      <c r="R9" s="85">
        <v>18</v>
      </c>
      <c r="S9" s="85">
        <v>19</v>
      </c>
      <c r="T9" s="85">
        <v>20</v>
      </c>
    </row>
    <row r="10" spans="1:20" s="90" customFormat="1" ht="24.95" customHeight="1" x14ac:dyDescent="0.2">
      <c r="A10" s="115" t="s">
        <v>315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91"/>
      <c r="N10" s="91"/>
      <c r="O10" s="91"/>
      <c r="P10" s="91"/>
      <c r="Q10" s="91"/>
      <c r="R10" s="91"/>
      <c r="S10" s="91"/>
      <c r="T10" s="91"/>
    </row>
    <row r="11" spans="1:20" s="90" customFormat="1" ht="24.95" customHeight="1" x14ac:dyDescent="0.2">
      <c r="A11" s="51" t="s">
        <v>316</v>
      </c>
      <c r="B11" s="87"/>
      <c r="C11" s="88">
        <f>C12+C19+C25+C43+C46+C49+C73+C78+C83+C88+C107+C113+C270+C274+C277+C280+C300</f>
        <v>4205171267.3607044</v>
      </c>
      <c r="D11" s="88">
        <f t="shared" ref="D11:T11" si="0">D12+D19+D25+D43+D46+D49+D73+D78+D83+D88+D107+D113+D270+D274+D277+D280+D300</f>
        <v>624443182.33000004</v>
      </c>
      <c r="E11" s="88">
        <f t="shared" si="0"/>
        <v>80797588.649999991</v>
      </c>
      <c r="F11" s="88">
        <f t="shared" si="0"/>
        <v>171960239.45000002</v>
      </c>
      <c r="G11" s="88">
        <f t="shared" si="0"/>
        <v>257059645.91999996</v>
      </c>
      <c r="H11" s="88">
        <f t="shared" si="0"/>
        <v>354932870.4199999</v>
      </c>
      <c r="I11" s="88">
        <f t="shared" si="0"/>
        <v>32042753.629999995</v>
      </c>
      <c r="J11" s="89">
        <f t="shared" si="0"/>
        <v>77</v>
      </c>
      <c r="K11" s="88">
        <f t="shared" si="0"/>
        <v>245751837.20000002</v>
      </c>
      <c r="L11" s="88">
        <f t="shared" si="0"/>
        <v>1056901076.9200001</v>
      </c>
      <c r="M11" s="88">
        <f t="shared" si="0"/>
        <v>56351192.56000001</v>
      </c>
      <c r="N11" s="88">
        <f t="shared" si="0"/>
        <v>1099227644.9299996</v>
      </c>
      <c r="O11" s="88">
        <f t="shared" si="0"/>
        <v>92520689.269999981</v>
      </c>
      <c r="P11" s="88">
        <f t="shared" si="0"/>
        <v>29857945</v>
      </c>
      <c r="Q11" s="88">
        <f t="shared" si="0"/>
        <v>38042856</v>
      </c>
      <c r="R11" s="88">
        <f t="shared" si="0"/>
        <v>65281745.080703758</v>
      </c>
      <c r="S11" s="88">
        <f t="shared" si="0"/>
        <v>0</v>
      </c>
      <c r="T11" s="88">
        <f t="shared" si="0"/>
        <v>0</v>
      </c>
    </row>
    <row r="12" spans="1:20" s="93" customFormat="1" ht="24.95" customHeight="1" x14ac:dyDescent="0.2">
      <c r="A12" s="56" t="s">
        <v>317</v>
      </c>
      <c r="B12" s="92"/>
      <c r="C12" s="8">
        <f>SUM(C13:C18)</f>
        <v>114145444.54969001</v>
      </c>
      <c r="D12" s="8">
        <f t="shared" ref="D12:T12" si="1">SUM(D13:D18)</f>
        <v>16720363.5</v>
      </c>
      <c r="E12" s="8">
        <f t="shared" si="1"/>
        <v>1819879.28</v>
      </c>
      <c r="F12" s="8">
        <f t="shared" si="1"/>
        <v>3503978.8</v>
      </c>
      <c r="G12" s="8">
        <f t="shared" si="1"/>
        <v>16054734.26</v>
      </c>
      <c r="H12" s="8">
        <f t="shared" si="1"/>
        <v>5647589.3600000003</v>
      </c>
      <c r="I12" s="8">
        <f t="shared" si="1"/>
        <v>0</v>
      </c>
      <c r="J12" s="11">
        <f t="shared" si="1"/>
        <v>0</v>
      </c>
      <c r="K12" s="8">
        <f t="shared" si="1"/>
        <v>0</v>
      </c>
      <c r="L12" s="8">
        <f t="shared" si="1"/>
        <v>25951744.780000001</v>
      </c>
      <c r="M12" s="8">
        <f t="shared" si="1"/>
        <v>888876.98</v>
      </c>
      <c r="N12" s="8">
        <f t="shared" si="1"/>
        <v>39012236.460000001</v>
      </c>
      <c r="O12" s="8">
        <f t="shared" si="1"/>
        <v>1859612.17</v>
      </c>
      <c r="P12" s="8">
        <f t="shared" si="1"/>
        <v>0</v>
      </c>
      <c r="Q12" s="8">
        <f t="shared" si="1"/>
        <v>1122090</v>
      </c>
      <c r="R12" s="8">
        <f t="shared" si="1"/>
        <v>1564338.9596899999</v>
      </c>
      <c r="S12" s="8">
        <f t="shared" si="1"/>
        <v>0</v>
      </c>
      <c r="T12" s="8">
        <f t="shared" si="1"/>
        <v>0</v>
      </c>
    </row>
    <row r="13" spans="1:20" ht="24.95" customHeight="1" x14ac:dyDescent="0.25">
      <c r="A13" s="1">
        <v>1</v>
      </c>
      <c r="B13" s="94" t="s">
        <v>190</v>
      </c>
      <c r="C13" s="6">
        <f t="shared" ref="C13:C18" si="2">D13+E13+F13+G13+H13+I13+K13+L13+M13+N13+O13+P13+Q13+R13+S13+T13</f>
        <v>681206.91966000001</v>
      </c>
      <c r="D13" s="5">
        <v>0</v>
      </c>
      <c r="E13" s="5">
        <v>158838.74</v>
      </c>
      <c r="F13" s="5">
        <v>0</v>
      </c>
      <c r="G13" s="5">
        <v>510981.24</v>
      </c>
      <c r="H13" s="5">
        <v>0</v>
      </c>
      <c r="I13" s="5">
        <v>0</v>
      </c>
      <c r="J13" s="2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11386.93966</v>
      </c>
      <c r="S13" s="5">
        <v>0</v>
      </c>
      <c r="T13" s="5">
        <v>0</v>
      </c>
    </row>
    <row r="14" spans="1:20" ht="24.95" customHeight="1" x14ac:dyDescent="0.25">
      <c r="A14" s="1">
        <v>2</v>
      </c>
      <c r="B14" s="13" t="s">
        <v>191</v>
      </c>
      <c r="C14" s="6">
        <f t="shared" si="2"/>
        <v>6463979.4900000002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2">
        <v>0</v>
      </c>
      <c r="K14" s="5">
        <v>0</v>
      </c>
      <c r="L14" s="5">
        <v>0</v>
      </c>
      <c r="M14" s="5">
        <v>0</v>
      </c>
      <c r="N14" s="5">
        <v>5762657.5</v>
      </c>
      <c r="O14" s="5">
        <v>344656.63</v>
      </c>
      <c r="P14" s="5">
        <v>0</v>
      </c>
      <c r="Q14" s="5">
        <v>0</v>
      </c>
      <c r="R14" s="5">
        <v>356665.36</v>
      </c>
      <c r="S14" s="5">
        <v>0</v>
      </c>
      <c r="T14" s="5">
        <v>0</v>
      </c>
    </row>
    <row r="15" spans="1:20" ht="24.95" customHeight="1" x14ac:dyDescent="0.25">
      <c r="A15" s="1">
        <v>3</v>
      </c>
      <c r="B15" s="13" t="s">
        <v>192</v>
      </c>
      <c r="C15" s="6">
        <f t="shared" si="2"/>
        <v>832612.61002999998</v>
      </c>
      <c r="D15" s="5">
        <v>769530.59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2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50000</v>
      </c>
      <c r="R15" s="5">
        <v>13082.02003</v>
      </c>
      <c r="S15" s="5">
        <v>0</v>
      </c>
      <c r="T15" s="5">
        <v>0</v>
      </c>
    </row>
    <row r="16" spans="1:20" ht="24.95" customHeight="1" x14ac:dyDescent="0.25">
      <c r="A16" s="1">
        <v>4</v>
      </c>
      <c r="B16" s="13" t="s">
        <v>193</v>
      </c>
      <c r="C16" s="6">
        <f t="shared" si="2"/>
        <v>82980609.390000001</v>
      </c>
      <c r="D16" s="5">
        <v>15950832.91</v>
      </c>
      <c r="E16" s="5">
        <v>1661040.54</v>
      </c>
      <c r="F16" s="5">
        <v>3503978.8</v>
      </c>
      <c r="G16" s="5">
        <v>15543753.02</v>
      </c>
      <c r="H16" s="5">
        <v>5647589.3600000003</v>
      </c>
      <c r="I16" s="5">
        <v>0</v>
      </c>
      <c r="J16" s="2">
        <v>0</v>
      </c>
      <c r="K16" s="5">
        <v>0</v>
      </c>
      <c r="L16" s="5">
        <v>18988473.350000001</v>
      </c>
      <c r="M16" s="5">
        <v>888876.98</v>
      </c>
      <c r="N16" s="5">
        <v>17512164.640000001</v>
      </c>
      <c r="O16" s="5">
        <v>1514955.54</v>
      </c>
      <c r="P16" s="5">
        <v>0</v>
      </c>
      <c r="Q16" s="5">
        <v>953220</v>
      </c>
      <c r="R16" s="5">
        <v>815724.25</v>
      </c>
      <c r="S16" s="5">
        <v>0</v>
      </c>
      <c r="T16" s="5">
        <v>0</v>
      </c>
    </row>
    <row r="17" spans="1:20" ht="24.95" customHeight="1" x14ac:dyDescent="0.25">
      <c r="A17" s="1">
        <v>5</v>
      </c>
      <c r="B17" s="13" t="s">
        <v>194</v>
      </c>
      <c r="C17" s="6">
        <f t="shared" si="2"/>
        <v>15952697.5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2">
        <v>0</v>
      </c>
      <c r="K17" s="5">
        <v>0</v>
      </c>
      <c r="L17" s="5">
        <v>0</v>
      </c>
      <c r="M17" s="5">
        <v>0</v>
      </c>
      <c r="N17" s="5">
        <v>15737414.32</v>
      </c>
      <c r="O17" s="5">
        <v>0</v>
      </c>
      <c r="P17" s="5">
        <v>0</v>
      </c>
      <c r="Q17" s="5">
        <v>0</v>
      </c>
      <c r="R17" s="5">
        <v>215283.18</v>
      </c>
      <c r="S17" s="5">
        <v>0</v>
      </c>
      <c r="T17" s="5">
        <v>0</v>
      </c>
    </row>
    <row r="18" spans="1:20" ht="24.95" customHeight="1" x14ac:dyDescent="0.25">
      <c r="A18" s="1">
        <v>6</v>
      </c>
      <c r="B18" s="13" t="s">
        <v>195</v>
      </c>
      <c r="C18" s="6">
        <f t="shared" si="2"/>
        <v>7234338.6399999997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2">
        <v>0</v>
      </c>
      <c r="K18" s="5">
        <v>0</v>
      </c>
      <c r="L18" s="5">
        <v>6963271.4299999997</v>
      </c>
      <c r="M18" s="5">
        <v>0</v>
      </c>
      <c r="N18" s="5">
        <v>0</v>
      </c>
      <c r="O18" s="5">
        <v>0</v>
      </c>
      <c r="P18" s="5">
        <v>0</v>
      </c>
      <c r="Q18" s="5">
        <v>118870</v>
      </c>
      <c r="R18" s="5">
        <v>152197.21</v>
      </c>
      <c r="S18" s="5">
        <v>0</v>
      </c>
      <c r="T18" s="5">
        <v>0</v>
      </c>
    </row>
    <row r="19" spans="1:20" s="10" customFormat="1" ht="24.95" customHeight="1" x14ac:dyDescent="0.25">
      <c r="A19" s="64" t="s">
        <v>318</v>
      </c>
      <c r="B19" s="14"/>
      <c r="C19" s="9">
        <f>SUM(C20:C24)</f>
        <v>32247735.469659999</v>
      </c>
      <c r="D19" s="9">
        <f t="shared" ref="D19:T19" si="3">SUM(D20:D24)</f>
        <v>0</v>
      </c>
      <c r="E19" s="9">
        <f t="shared" si="3"/>
        <v>0</v>
      </c>
      <c r="F19" s="9">
        <f t="shared" si="3"/>
        <v>0</v>
      </c>
      <c r="G19" s="9">
        <f t="shared" si="3"/>
        <v>0</v>
      </c>
      <c r="H19" s="9">
        <f t="shared" si="3"/>
        <v>3276097.69</v>
      </c>
      <c r="I19" s="9">
        <f t="shared" si="3"/>
        <v>0</v>
      </c>
      <c r="J19" s="12">
        <f t="shared" si="3"/>
        <v>0</v>
      </c>
      <c r="K19" s="9">
        <f t="shared" si="3"/>
        <v>0</v>
      </c>
      <c r="L19" s="9">
        <f t="shared" si="3"/>
        <v>28316612.710000005</v>
      </c>
      <c r="M19" s="9">
        <f t="shared" si="3"/>
        <v>0</v>
      </c>
      <c r="N19" s="9">
        <f t="shared" si="3"/>
        <v>0</v>
      </c>
      <c r="O19" s="9">
        <f t="shared" si="3"/>
        <v>0</v>
      </c>
      <c r="P19" s="9">
        <f t="shared" si="3"/>
        <v>0</v>
      </c>
      <c r="Q19" s="9">
        <f t="shared" si="3"/>
        <v>0</v>
      </c>
      <c r="R19" s="9">
        <f t="shared" si="3"/>
        <v>655025.06966000004</v>
      </c>
      <c r="S19" s="9">
        <f t="shared" si="3"/>
        <v>0</v>
      </c>
      <c r="T19" s="9">
        <f t="shared" si="3"/>
        <v>0</v>
      </c>
    </row>
    <row r="20" spans="1:20" ht="24.95" customHeight="1" x14ac:dyDescent="0.25">
      <c r="A20" s="1">
        <v>7</v>
      </c>
      <c r="B20" s="13" t="s">
        <v>196</v>
      </c>
      <c r="C20" s="6">
        <f>D20+E20+F20+G20+H20+I20+K20+L20+M20+N20+O20+P20+Q20+R20+S20+T20</f>
        <v>1535692.6689299999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2">
        <v>0</v>
      </c>
      <c r="K20" s="5">
        <v>0</v>
      </c>
      <c r="L20" s="5">
        <v>1510022.29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25670.378930000003</v>
      </c>
      <c r="S20" s="5">
        <v>0</v>
      </c>
      <c r="T20" s="5">
        <v>0</v>
      </c>
    </row>
    <row r="21" spans="1:20" ht="24.95" customHeight="1" x14ac:dyDescent="0.25">
      <c r="A21" s="1">
        <v>8</v>
      </c>
      <c r="B21" s="13" t="s">
        <v>197</v>
      </c>
      <c r="C21" s="6">
        <f>D21+E21+F21+G21+H21+I21+K21+L21+M21+N21+O21+P21+Q21+R21+S21+T21</f>
        <v>10032759.780000001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2">
        <v>0</v>
      </c>
      <c r="K21" s="5">
        <v>0</v>
      </c>
      <c r="L21" s="5">
        <v>9822557.0600000005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210202.72</v>
      </c>
      <c r="S21" s="5">
        <v>0</v>
      </c>
      <c r="T21" s="5">
        <v>0</v>
      </c>
    </row>
    <row r="22" spans="1:20" ht="24.95" customHeight="1" x14ac:dyDescent="0.25">
      <c r="A22" s="1">
        <v>9</v>
      </c>
      <c r="B22" s="13" t="s">
        <v>198</v>
      </c>
      <c r="C22" s="6">
        <f>D22+E22+F22+G22+H22+I22+K22+L22+M22+N22+O22+P22+Q22+R22+S22+T22</f>
        <v>3331791.3507300001</v>
      </c>
      <c r="D22" s="5">
        <v>0</v>
      </c>
      <c r="E22" s="5">
        <v>0</v>
      </c>
      <c r="F22" s="5">
        <v>0</v>
      </c>
      <c r="G22" s="5">
        <v>0</v>
      </c>
      <c r="H22" s="5">
        <v>3276097.69</v>
      </c>
      <c r="I22" s="5">
        <v>0</v>
      </c>
      <c r="J22" s="2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55693.660730000003</v>
      </c>
      <c r="S22" s="5">
        <v>0</v>
      </c>
      <c r="T22" s="5">
        <v>0</v>
      </c>
    </row>
    <row r="23" spans="1:20" ht="24.95" customHeight="1" x14ac:dyDescent="0.25">
      <c r="A23" s="1">
        <v>10</v>
      </c>
      <c r="B23" s="13" t="s">
        <v>199</v>
      </c>
      <c r="C23" s="6">
        <f>D23+E23+F23+G23+H23+I23+K23+L23+M23+N23+O23+P23+Q23+R23+S23+T23</f>
        <v>8576344.2400000002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2">
        <v>0</v>
      </c>
      <c r="K23" s="5">
        <v>0</v>
      </c>
      <c r="L23" s="5">
        <v>8396655.8100000005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179688.43</v>
      </c>
      <c r="S23" s="5">
        <v>0</v>
      </c>
      <c r="T23" s="5">
        <v>0</v>
      </c>
    </row>
    <row r="24" spans="1:20" ht="24.95" customHeight="1" x14ac:dyDescent="0.25">
      <c r="A24" s="1">
        <v>11</v>
      </c>
      <c r="B24" s="13" t="s">
        <v>200</v>
      </c>
      <c r="C24" s="6">
        <f>D24+E24+F24+G24+H24+I24+K24+L24+M24+N24+O24+P24+Q24+R24+S24+T24</f>
        <v>8771147.4300000016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2">
        <v>0</v>
      </c>
      <c r="K24" s="5">
        <v>0</v>
      </c>
      <c r="L24" s="5">
        <v>8587377.5500000007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183769.88</v>
      </c>
      <c r="S24" s="5">
        <v>0</v>
      </c>
      <c r="T24" s="5">
        <v>0</v>
      </c>
    </row>
    <row r="25" spans="1:20" s="10" customFormat="1" ht="24.95" customHeight="1" x14ac:dyDescent="0.25">
      <c r="A25" s="64" t="s">
        <v>319</v>
      </c>
      <c r="B25" s="14"/>
      <c r="C25" s="9">
        <f>SUM(C26:C42)</f>
        <v>60559774.628905587</v>
      </c>
      <c r="D25" s="9">
        <f t="shared" ref="D25:T25" si="4">SUM(D26:D42)</f>
        <v>3083644.41</v>
      </c>
      <c r="E25" s="9">
        <f t="shared" si="4"/>
        <v>576151.67000000004</v>
      </c>
      <c r="F25" s="9">
        <f t="shared" si="4"/>
        <v>0</v>
      </c>
      <c r="G25" s="9">
        <f t="shared" si="4"/>
        <v>933935.20000000007</v>
      </c>
      <c r="H25" s="9">
        <f t="shared" si="4"/>
        <v>1473175.7</v>
      </c>
      <c r="I25" s="9">
        <f t="shared" si="4"/>
        <v>4605555.1400000006</v>
      </c>
      <c r="J25" s="12">
        <f t="shared" si="4"/>
        <v>0</v>
      </c>
      <c r="K25" s="9">
        <f t="shared" si="4"/>
        <v>0</v>
      </c>
      <c r="L25" s="9">
        <f t="shared" si="4"/>
        <v>33732891.310000002</v>
      </c>
      <c r="M25" s="9">
        <f t="shared" si="4"/>
        <v>0</v>
      </c>
      <c r="N25" s="9">
        <f t="shared" si="4"/>
        <v>12695464.559999999</v>
      </c>
      <c r="O25" s="9">
        <f t="shared" si="4"/>
        <v>569148.5</v>
      </c>
      <c r="P25" s="9">
        <f t="shared" si="4"/>
        <v>0</v>
      </c>
      <c r="Q25" s="9">
        <f t="shared" si="4"/>
        <v>1623559</v>
      </c>
      <c r="R25" s="9">
        <f t="shared" si="4"/>
        <v>1266249.1389055823</v>
      </c>
      <c r="S25" s="9">
        <f t="shared" si="4"/>
        <v>0</v>
      </c>
      <c r="T25" s="9">
        <f t="shared" si="4"/>
        <v>0</v>
      </c>
    </row>
    <row r="26" spans="1:20" ht="24.95" customHeight="1" x14ac:dyDescent="0.25">
      <c r="A26" s="1">
        <v>12</v>
      </c>
      <c r="B26" s="13" t="s">
        <v>201</v>
      </c>
      <c r="C26" s="6">
        <f t="shared" ref="C26:C42" si="5">D26+E26+F26+G26+H26+I26+K26+L26+M26+N26+O26+P26+Q26+R26+S26+T26</f>
        <v>150000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2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150000</v>
      </c>
      <c r="R26" s="5">
        <v>0</v>
      </c>
      <c r="S26" s="5">
        <v>0</v>
      </c>
      <c r="T26" s="5">
        <v>0</v>
      </c>
    </row>
    <row r="27" spans="1:20" ht="24.95" customHeight="1" x14ac:dyDescent="0.25">
      <c r="A27" s="1">
        <v>13</v>
      </c>
      <c r="B27" s="13" t="s">
        <v>202</v>
      </c>
      <c r="C27" s="6">
        <f t="shared" si="5"/>
        <v>150000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2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150000</v>
      </c>
      <c r="R27" s="5">
        <v>0</v>
      </c>
      <c r="S27" s="5">
        <v>0</v>
      </c>
      <c r="T27" s="5">
        <v>0</v>
      </c>
    </row>
    <row r="28" spans="1:20" ht="24.95" customHeight="1" x14ac:dyDescent="0.25">
      <c r="A28" s="1">
        <v>14</v>
      </c>
      <c r="B28" s="13" t="s">
        <v>203</v>
      </c>
      <c r="C28" s="6">
        <f t="shared" si="5"/>
        <v>770411.99514248746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708369.71</v>
      </c>
      <c r="J28" s="2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50000</v>
      </c>
      <c r="R28" s="5">
        <v>12042.285142487488</v>
      </c>
      <c r="S28" s="5">
        <v>0</v>
      </c>
      <c r="T28" s="5">
        <v>0</v>
      </c>
    </row>
    <row r="29" spans="1:20" ht="24.95" customHeight="1" x14ac:dyDescent="0.25">
      <c r="A29" s="1">
        <v>15</v>
      </c>
      <c r="B29" s="13" t="s">
        <v>204</v>
      </c>
      <c r="C29" s="6">
        <f t="shared" si="5"/>
        <v>455362.52298256563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447750.76</v>
      </c>
      <c r="J29" s="2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7611.7629825656095</v>
      </c>
      <c r="S29" s="5">
        <v>0</v>
      </c>
      <c r="T29" s="5">
        <v>0</v>
      </c>
    </row>
    <row r="30" spans="1:20" ht="24.95" customHeight="1" x14ac:dyDescent="0.25">
      <c r="A30" s="1">
        <v>16</v>
      </c>
      <c r="B30" s="13" t="s">
        <v>205</v>
      </c>
      <c r="C30" s="6">
        <f t="shared" si="5"/>
        <v>985429.370746359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968957.1</v>
      </c>
      <c r="J30" s="2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16472.270746359001</v>
      </c>
      <c r="S30" s="5">
        <v>0</v>
      </c>
      <c r="T30" s="5">
        <v>0</v>
      </c>
    </row>
    <row r="31" spans="1:20" ht="24.95" customHeight="1" x14ac:dyDescent="0.25">
      <c r="A31" s="1">
        <v>17</v>
      </c>
      <c r="B31" s="13" t="s">
        <v>206</v>
      </c>
      <c r="C31" s="6">
        <f t="shared" si="5"/>
        <v>100000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2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100000</v>
      </c>
      <c r="R31" s="5">
        <v>0</v>
      </c>
      <c r="S31" s="5">
        <v>0</v>
      </c>
      <c r="T31" s="5">
        <v>0</v>
      </c>
    </row>
    <row r="32" spans="1:20" ht="24.95" customHeight="1" x14ac:dyDescent="0.25">
      <c r="A32" s="1">
        <v>18</v>
      </c>
      <c r="B32" s="13" t="s">
        <v>207</v>
      </c>
      <c r="C32" s="6">
        <f t="shared" si="5"/>
        <v>419636.69609850377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412622.12</v>
      </c>
      <c r="J32" s="2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7014.5760985037996</v>
      </c>
      <c r="S32" s="5">
        <v>0</v>
      </c>
      <c r="T32" s="5">
        <v>0</v>
      </c>
    </row>
    <row r="33" spans="1:20" ht="24.95" customHeight="1" x14ac:dyDescent="0.25">
      <c r="A33" s="1">
        <v>19</v>
      </c>
      <c r="B33" s="13" t="s">
        <v>208</v>
      </c>
      <c r="C33" s="6">
        <f t="shared" si="5"/>
        <v>25529971.699999999</v>
      </c>
      <c r="D33" s="5">
        <v>3083644.41</v>
      </c>
      <c r="E33" s="5">
        <v>463999.5</v>
      </c>
      <c r="F33" s="5">
        <v>0</v>
      </c>
      <c r="G33" s="5">
        <v>573143.80000000005</v>
      </c>
      <c r="H33" s="5">
        <v>1473175.7</v>
      </c>
      <c r="I33" s="5">
        <v>0</v>
      </c>
      <c r="J33" s="2">
        <v>0</v>
      </c>
      <c r="K33" s="5">
        <v>0</v>
      </c>
      <c r="L33" s="5">
        <v>10258475</v>
      </c>
      <c r="M33" s="5">
        <v>0</v>
      </c>
      <c r="N33" s="5">
        <v>8271721.7699999996</v>
      </c>
      <c r="O33" s="5">
        <v>569148.5</v>
      </c>
      <c r="P33" s="5">
        <v>0</v>
      </c>
      <c r="Q33" s="5">
        <v>232139</v>
      </c>
      <c r="R33" s="5">
        <v>604524.02</v>
      </c>
      <c r="S33" s="5">
        <v>0</v>
      </c>
      <c r="T33" s="5">
        <v>0</v>
      </c>
    </row>
    <row r="34" spans="1:20" ht="24.95" customHeight="1" x14ac:dyDescent="0.25">
      <c r="A34" s="1">
        <v>20</v>
      </c>
      <c r="B34" s="13" t="s">
        <v>209</v>
      </c>
      <c r="C34" s="6">
        <f t="shared" si="5"/>
        <v>18433405.440000001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2">
        <v>0</v>
      </c>
      <c r="K34" s="5">
        <v>0</v>
      </c>
      <c r="L34" s="5">
        <v>17831284.52</v>
      </c>
      <c r="M34" s="5">
        <v>0</v>
      </c>
      <c r="N34" s="5">
        <v>0</v>
      </c>
      <c r="O34" s="5">
        <v>0</v>
      </c>
      <c r="P34" s="5">
        <v>0</v>
      </c>
      <c r="Q34" s="5">
        <v>212380</v>
      </c>
      <c r="R34" s="5">
        <v>389740.92</v>
      </c>
      <c r="S34" s="5">
        <v>0</v>
      </c>
      <c r="T34" s="5">
        <v>0</v>
      </c>
    </row>
    <row r="35" spans="1:20" ht="24.95" customHeight="1" x14ac:dyDescent="0.25">
      <c r="A35" s="1">
        <v>21</v>
      </c>
      <c r="B35" s="13" t="s">
        <v>210</v>
      </c>
      <c r="C35" s="6">
        <f t="shared" si="5"/>
        <v>880606.75206340768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816722.47</v>
      </c>
      <c r="J35" s="2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50000</v>
      </c>
      <c r="R35" s="5">
        <v>13884.2820634077</v>
      </c>
      <c r="S35" s="5">
        <v>0</v>
      </c>
      <c r="T35" s="5">
        <v>0</v>
      </c>
    </row>
    <row r="36" spans="1:20" ht="24.95" customHeight="1" x14ac:dyDescent="0.25">
      <c r="A36" s="1">
        <v>22</v>
      </c>
      <c r="B36" s="13" t="s">
        <v>211</v>
      </c>
      <c r="C36" s="6">
        <f t="shared" si="5"/>
        <v>3373193.7751418198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2">
        <v>0</v>
      </c>
      <c r="K36" s="5">
        <v>0</v>
      </c>
      <c r="L36" s="5">
        <v>3267643.83</v>
      </c>
      <c r="M36" s="5">
        <v>0</v>
      </c>
      <c r="N36" s="5">
        <v>0</v>
      </c>
      <c r="O36" s="5">
        <v>0</v>
      </c>
      <c r="P36" s="5">
        <v>0</v>
      </c>
      <c r="Q36" s="5">
        <v>50000</v>
      </c>
      <c r="R36" s="5">
        <v>55549.94514181991</v>
      </c>
      <c r="S36" s="5">
        <v>0</v>
      </c>
      <c r="T36" s="5">
        <v>0</v>
      </c>
    </row>
    <row r="37" spans="1:20" ht="24.95" customHeight="1" x14ac:dyDescent="0.25">
      <c r="A37" s="1">
        <v>23</v>
      </c>
      <c r="B37" s="13" t="s">
        <v>212</v>
      </c>
      <c r="C37" s="6">
        <f t="shared" si="5"/>
        <v>329040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2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329040</v>
      </c>
      <c r="R37" s="5">
        <v>0</v>
      </c>
      <c r="S37" s="5">
        <v>0</v>
      </c>
      <c r="T37" s="5">
        <v>0</v>
      </c>
    </row>
    <row r="38" spans="1:20" ht="24.95" customHeight="1" x14ac:dyDescent="0.25">
      <c r="A38" s="1">
        <v>24</v>
      </c>
      <c r="B38" s="13" t="s">
        <v>213</v>
      </c>
      <c r="C38" s="6">
        <f t="shared" si="5"/>
        <v>2465871.2553517548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2">
        <v>0</v>
      </c>
      <c r="K38" s="5">
        <v>0</v>
      </c>
      <c r="L38" s="5">
        <v>2375487.96</v>
      </c>
      <c r="M38" s="5">
        <v>0</v>
      </c>
      <c r="N38" s="5">
        <v>0</v>
      </c>
      <c r="O38" s="5">
        <v>0</v>
      </c>
      <c r="P38" s="5">
        <v>0</v>
      </c>
      <c r="Q38" s="5">
        <v>50000</v>
      </c>
      <c r="R38" s="5">
        <v>40383.295351755056</v>
      </c>
      <c r="S38" s="5">
        <v>0</v>
      </c>
      <c r="T38" s="5">
        <v>0</v>
      </c>
    </row>
    <row r="39" spans="1:20" ht="24.95" customHeight="1" x14ac:dyDescent="0.25">
      <c r="A39" s="1">
        <v>25</v>
      </c>
      <c r="B39" s="13" t="s">
        <v>214</v>
      </c>
      <c r="C39" s="6">
        <f t="shared" si="5"/>
        <v>4513459.2700000005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2">
        <v>0</v>
      </c>
      <c r="K39" s="5">
        <v>0</v>
      </c>
      <c r="L39" s="5">
        <v>0</v>
      </c>
      <c r="M39" s="5">
        <v>0</v>
      </c>
      <c r="N39" s="5">
        <v>4423742.79</v>
      </c>
      <c r="O39" s="5">
        <v>0</v>
      </c>
      <c r="P39" s="5">
        <v>0</v>
      </c>
      <c r="Q39" s="5">
        <v>0</v>
      </c>
      <c r="R39" s="5">
        <v>89716.479999999996</v>
      </c>
      <c r="S39" s="5">
        <v>0</v>
      </c>
      <c r="T39" s="5">
        <v>0</v>
      </c>
    </row>
    <row r="40" spans="1:20" ht="24.95" customHeight="1" x14ac:dyDescent="0.25">
      <c r="A40" s="1">
        <v>26</v>
      </c>
      <c r="B40" s="13" t="s">
        <v>215</v>
      </c>
      <c r="C40" s="6">
        <f t="shared" si="5"/>
        <v>469465.50446623511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412453.79</v>
      </c>
      <c r="J40" s="2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50000</v>
      </c>
      <c r="R40" s="5">
        <v>7011.7144662351602</v>
      </c>
      <c r="S40" s="5">
        <v>0</v>
      </c>
      <c r="T40" s="5">
        <v>0</v>
      </c>
    </row>
    <row r="41" spans="1:20" ht="24.95" customHeight="1" x14ac:dyDescent="0.25">
      <c r="A41" s="1">
        <v>27</v>
      </c>
      <c r="B41" s="13" t="s">
        <v>216</v>
      </c>
      <c r="C41" s="6">
        <f t="shared" si="5"/>
        <v>1042563.541219861</v>
      </c>
      <c r="D41" s="5">
        <v>0</v>
      </c>
      <c r="E41" s="5">
        <v>112152.17</v>
      </c>
      <c r="F41" s="5">
        <v>0</v>
      </c>
      <c r="G41" s="5">
        <v>360791.4</v>
      </c>
      <c r="H41" s="5">
        <v>0</v>
      </c>
      <c r="I41" s="5">
        <v>404700.03</v>
      </c>
      <c r="J41" s="2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150000</v>
      </c>
      <c r="R41" s="5">
        <v>14919.941219860932</v>
      </c>
      <c r="S41" s="5">
        <v>0</v>
      </c>
      <c r="T41" s="5">
        <v>0</v>
      </c>
    </row>
    <row r="42" spans="1:20" ht="24.95" customHeight="1" x14ac:dyDescent="0.25">
      <c r="A42" s="1">
        <v>28</v>
      </c>
      <c r="B42" s="13" t="s">
        <v>217</v>
      </c>
      <c r="C42" s="6">
        <f t="shared" si="5"/>
        <v>491356.80569258746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433979.16</v>
      </c>
      <c r="J42" s="2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50000</v>
      </c>
      <c r="R42" s="5">
        <v>7377.6456925875</v>
      </c>
      <c r="S42" s="5">
        <v>0</v>
      </c>
      <c r="T42" s="5">
        <v>0</v>
      </c>
    </row>
    <row r="43" spans="1:20" s="10" customFormat="1" ht="24.95" customHeight="1" x14ac:dyDescent="0.25">
      <c r="A43" s="64" t="s">
        <v>314</v>
      </c>
      <c r="B43" s="14"/>
      <c r="C43" s="9">
        <f>SUM(C44:C45)</f>
        <v>16219742.000815999</v>
      </c>
      <c r="D43" s="9">
        <f t="shared" ref="D43:T43" si="6">SUM(D44:D45)</f>
        <v>0</v>
      </c>
      <c r="E43" s="9">
        <f t="shared" si="6"/>
        <v>0</v>
      </c>
      <c r="F43" s="9">
        <f t="shared" si="6"/>
        <v>0</v>
      </c>
      <c r="G43" s="9">
        <f t="shared" si="6"/>
        <v>0</v>
      </c>
      <c r="H43" s="9">
        <f t="shared" si="6"/>
        <v>0</v>
      </c>
      <c r="I43" s="9">
        <f t="shared" si="6"/>
        <v>0</v>
      </c>
      <c r="J43" s="12">
        <f t="shared" si="6"/>
        <v>0</v>
      </c>
      <c r="K43" s="9">
        <f t="shared" si="6"/>
        <v>0</v>
      </c>
      <c r="L43" s="9">
        <f t="shared" si="6"/>
        <v>15257421.16</v>
      </c>
      <c r="M43" s="9">
        <f t="shared" si="6"/>
        <v>0</v>
      </c>
      <c r="N43" s="9">
        <f t="shared" si="6"/>
        <v>0</v>
      </c>
      <c r="O43" s="9">
        <f t="shared" si="6"/>
        <v>0</v>
      </c>
      <c r="P43" s="9">
        <f t="shared" si="6"/>
        <v>0</v>
      </c>
      <c r="Q43" s="9">
        <f t="shared" si="6"/>
        <v>272720</v>
      </c>
      <c r="R43" s="9">
        <f t="shared" si="6"/>
        <v>689600.84081600001</v>
      </c>
      <c r="S43" s="9">
        <f t="shared" si="6"/>
        <v>0</v>
      </c>
      <c r="T43" s="9">
        <f t="shared" si="6"/>
        <v>0</v>
      </c>
    </row>
    <row r="44" spans="1:20" ht="24.95" customHeight="1" x14ac:dyDescent="0.25">
      <c r="A44" s="1">
        <v>29</v>
      </c>
      <c r="B44" s="13" t="s">
        <v>218</v>
      </c>
      <c r="C44" s="6">
        <f>D44+E44+F44+G44+H44+I44+K44+L44+M44+N44+O44+P44+Q44+R44+S44+T44</f>
        <v>8436227.0099999998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2">
        <v>0</v>
      </c>
      <c r="K44" s="5">
        <v>0</v>
      </c>
      <c r="L44" s="5">
        <v>8135684.2000000002</v>
      </c>
      <c r="M44" s="5">
        <v>0</v>
      </c>
      <c r="N44" s="5">
        <v>0</v>
      </c>
      <c r="O44" s="5">
        <v>0</v>
      </c>
      <c r="P44" s="5">
        <v>0</v>
      </c>
      <c r="Q44" s="5">
        <v>122720</v>
      </c>
      <c r="R44" s="5">
        <v>177822.81</v>
      </c>
      <c r="S44" s="5">
        <v>0</v>
      </c>
      <c r="T44" s="5">
        <v>0</v>
      </c>
    </row>
    <row r="45" spans="1:20" ht="24.95" customHeight="1" x14ac:dyDescent="0.25">
      <c r="A45" s="1">
        <v>30</v>
      </c>
      <c r="B45" s="13" t="s">
        <v>219</v>
      </c>
      <c r="C45" s="6">
        <f>D45+E45+F45+G45+H45+I45+K45+L45+M45+N45+O45+P45+Q45+R45+S45+T45</f>
        <v>7783514.9908159999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2">
        <v>0</v>
      </c>
      <c r="K45" s="5">
        <v>0</v>
      </c>
      <c r="L45" s="5">
        <v>7121736.96</v>
      </c>
      <c r="M45" s="5">
        <v>0</v>
      </c>
      <c r="N45" s="5">
        <v>0</v>
      </c>
      <c r="O45" s="5">
        <v>0</v>
      </c>
      <c r="P45" s="5">
        <v>0</v>
      </c>
      <c r="Q45" s="5">
        <v>150000</v>
      </c>
      <c r="R45" s="5">
        <v>511778.03081599995</v>
      </c>
      <c r="S45" s="5">
        <v>0</v>
      </c>
      <c r="T45" s="5">
        <v>0</v>
      </c>
    </row>
    <row r="46" spans="1:20" s="10" customFormat="1" ht="24.95" customHeight="1" x14ac:dyDescent="0.25">
      <c r="A46" s="64" t="s">
        <v>320</v>
      </c>
      <c r="B46" s="14"/>
      <c r="C46" s="9">
        <f>SUM(C47:C48)</f>
        <v>28706655.829999998</v>
      </c>
      <c r="D46" s="9">
        <f t="shared" ref="D46:T46" si="7">SUM(D47:D48)</f>
        <v>0</v>
      </c>
      <c r="E46" s="9">
        <f t="shared" si="7"/>
        <v>0</v>
      </c>
      <c r="F46" s="9">
        <f t="shared" si="7"/>
        <v>0</v>
      </c>
      <c r="G46" s="9">
        <f t="shared" si="7"/>
        <v>0</v>
      </c>
      <c r="H46" s="9">
        <f t="shared" si="7"/>
        <v>0</v>
      </c>
      <c r="I46" s="9">
        <f t="shared" si="7"/>
        <v>0</v>
      </c>
      <c r="J46" s="12">
        <f t="shared" si="7"/>
        <v>0</v>
      </c>
      <c r="K46" s="9">
        <f t="shared" si="7"/>
        <v>0</v>
      </c>
      <c r="L46" s="9">
        <f t="shared" si="7"/>
        <v>21542263.68</v>
      </c>
      <c r="M46" s="9">
        <f t="shared" si="7"/>
        <v>0</v>
      </c>
      <c r="N46" s="9">
        <f t="shared" si="7"/>
        <v>5866582.4000000004</v>
      </c>
      <c r="O46" s="9">
        <f t="shared" si="7"/>
        <v>403659.2</v>
      </c>
      <c r="P46" s="9">
        <f t="shared" si="7"/>
        <v>0</v>
      </c>
      <c r="Q46" s="9">
        <f t="shared" si="7"/>
        <v>218704</v>
      </c>
      <c r="R46" s="9">
        <f t="shared" si="7"/>
        <v>675446.55</v>
      </c>
      <c r="S46" s="9">
        <f t="shared" si="7"/>
        <v>0</v>
      </c>
      <c r="T46" s="9">
        <f t="shared" si="7"/>
        <v>0</v>
      </c>
    </row>
    <row r="47" spans="1:20" ht="24.95" customHeight="1" x14ac:dyDescent="0.25">
      <c r="A47" s="1">
        <v>31</v>
      </c>
      <c r="B47" s="13" t="s">
        <v>220</v>
      </c>
      <c r="C47" s="6">
        <f>D47+E47+F47+G47+H47+I47+K47+L47+M47+N47+O47+P47+Q47+R47+S47+T47</f>
        <v>14002119.75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2">
        <v>0</v>
      </c>
      <c r="K47" s="5">
        <v>0</v>
      </c>
      <c r="L47" s="5">
        <v>7275654.4000000004</v>
      </c>
      <c r="M47" s="5">
        <v>0</v>
      </c>
      <c r="N47" s="5">
        <v>5866582.4000000004</v>
      </c>
      <c r="O47" s="5">
        <v>403659.2</v>
      </c>
      <c r="P47" s="5">
        <v>0</v>
      </c>
      <c r="Q47" s="5">
        <v>127252</v>
      </c>
      <c r="R47" s="5">
        <v>328971.75</v>
      </c>
      <c r="S47" s="5">
        <v>0</v>
      </c>
      <c r="T47" s="5">
        <v>0</v>
      </c>
    </row>
    <row r="48" spans="1:20" ht="24.95" customHeight="1" x14ac:dyDescent="0.25">
      <c r="A48" s="1">
        <v>32</v>
      </c>
      <c r="B48" s="13" t="s">
        <v>221</v>
      </c>
      <c r="C48" s="6">
        <f>D48+E48+F48+G48+H48+I48+K48+L48+M48+N48+O48+P48+Q48+R48+S48+T48</f>
        <v>14704536.08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2">
        <v>0</v>
      </c>
      <c r="K48" s="5">
        <v>0</v>
      </c>
      <c r="L48" s="5">
        <v>14266609.279999999</v>
      </c>
      <c r="M48" s="5">
        <v>0</v>
      </c>
      <c r="N48" s="5">
        <v>0</v>
      </c>
      <c r="O48" s="5">
        <v>0</v>
      </c>
      <c r="P48" s="5">
        <v>0</v>
      </c>
      <c r="Q48" s="5">
        <v>91452</v>
      </c>
      <c r="R48" s="5">
        <v>346474.8</v>
      </c>
      <c r="S48" s="5">
        <v>0</v>
      </c>
      <c r="T48" s="5">
        <v>0</v>
      </c>
    </row>
    <row r="49" spans="1:20" s="10" customFormat="1" ht="24.95" customHeight="1" x14ac:dyDescent="0.25">
      <c r="A49" s="64" t="s">
        <v>309</v>
      </c>
      <c r="B49" s="14"/>
      <c r="C49" s="9">
        <f>SUM(C50:C72)</f>
        <v>47719668.605670564</v>
      </c>
      <c r="D49" s="9">
        <f t="shared" ref="D49:T49" si="8">SUM(D50:D72)</f>
        <v>7407258.5399999991</v>
      </c>
      <c r="E49" s="9">
        <f t="shared" si="8"/>
        <v>1368167.78</v>
      </c>
      <c r="F49" s="9">
        <f t="shared" si="8"/>
        <v>0</v>
      </c>
      <c r="G49" s="9">
        <f t="shared" si="8"/>
        <v>6488736.2400000002</v>
      </c>
      <c r="H49" s="9">
        <f t="shared" si="8"/>
        <v>8604957.2300000004</v>
      </c>
      <c r="I49" s="9">
        <f t="shared" si="8"/>
        <v>0</v>
      </c>
      <c r="J49" s="12">
        <f t="shared" si="8"/>
        <v>4</v>
      </c>
      <c r="K49" s="9">
        <f t="shared" si="8"/>
        <v>11439694.800000001</v>
      </c>
      <c r="L49" s="9">
        <f t="shared" si="8"/>
        <v>10844756.029999999</v>
      </c>
      <c r="M49" s="9">
        <f t="shared" si="8"/>
        <v>0</v>
      </c>
      <c r="N49" s="9">
        <f t="shared" si="8"/>
        <v>0</v>
      </c>
      <c r="O49" s="9">
        <f t="shared" si="8"/>
        <v>0</v>
      </c>
      <c r="P49" s="9">
        <f t="shared" si="8"/>
        <v>0</v>
      </c>
      <c r="Q49" s="9">
        <f t="shared" si="8"/>
        <v>958540</v>
      </c>
      <c r="R49" s="9">
        <f t="shared" si="8"/>
        <v>607557.98567057075</v>
      </c>
      <c r="S49" s="9">
        <f t="shared" si="8"/>
        <v>0</v>
      </c>
      <c r="T49" s="9">
        <f t="shared" si="8"/>
        <v>0</v>
      </c>
    </row>
    <row r="50" spans="1:20" ht="24.95" customHeight="1" x14ac:dyDescent="0.25">
      <c r="A50" s="1">
        <v>33</v>
      </c>
      <c r="B50" s="13" t="s">
        <v>6</v>
      </c>
      <c r="C50" s="6">
        <f t="shared" ref="C50:C72" si="9">D50+E50+F50+G50+H50+I50+K50+L50+M50+N50+O50+P50+Q50+R50+S50+T50</f>
        <v>5929710.7407999998</v>
      </c>
      <c r="D50" s="5">
        <v>0</v>
      </c>
      <c r="E50" s="5">
        <v>0</v>
      </c>
      <c r="F50" s="5">
        <v>0</v>
      </c>
      <c r="G50" s="5">
        <v>0</v>
      </c>
      <c r="H50" s="5">
        <v>5875652.0800000001</v>
      </c>
      <c r="I50" s="5">
        <v>0</v>
      </c>
      <c r="J50" s="2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54058.660800000005</v>
      </c>
      <c r="S50" s="5">
        <v>0</v>
      </c>
      <c r="T50" s="5">
        <v>0</v>
      </c>
    </row>
    <row r="51" spans="1:20" ht="24.95" customHeight="1" x14ac:dyDescent="0.25">
      <c r="A51" s="1">
        <v>34</v>
      </c>
      <c r="B51" s="13" t="s">
        <v>7</v>
      </c>
      <c r="C51" s="6">
        <f t="shared" si="9"/>
        <v>4167150.78516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2">
        <v>0</v>
      </c>
      <c r="K51" s="5">
        <v>0</v>
      </c>
      <c r="L51" s="5">
        <v>4117737.93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49412.855160000006</v>
      </c>
      <c r="S51" s="5">
        <v>0</v>
      </c>
      <c r="T51" s="5">
        <v>0</v>
      </c>
    </row>
    <row r="52" spans="1:20" ht="24.95" customHeight="1" x14ac:dyDescent="0.25">
      <c r="A52" s="1">
        <v>35</v>
      </c>
      <c r="B52" s="13" t="s">
        <v>8</v>
      </c>
      <c r="C52" s="6">
        <f t="shared" si="9"/>
        <v>925450.05608000001</v>
      </c>
      <c r="D52" s="5">
        <v>0</v>
      </c>
      <c r="E52" s="5">
        <v>0</v>
      </c>
      <c r="F52" s="5">
        <v>0</v>
      </c>
      <c r="G52" s="5">
        <v>914476.34</v>
      </c>
      <c r="H52" s="5">
        <v>0</v>
      </c>
      <c r="I52" s="5">
        <v>0</v>
      </c>
      <c r="J52" s="2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10973.71608</v>
      </c>
      <c r="S52" s="5">
        <v>0</v>
      </c>
      <c r="T52" s="5">
        <v>0</v>
      </c>
    </row>
    <row r="53" spans="1:20" ht="24.95" customHeight="1" x14ac:dyDescent="0.25">
      <c r="A53" s="1">
        <v>36</v>
      </c>
      <c r="B53" s="13" t="s">
        <v>9</v>
      </c>
      <c r="C53" s="6">
        <f t="shared" si="9"/>
        <v>610236.16191999998</v>
      </c>
      <c r="D53" s="5">
        <v>0</v>
      </c>
      <c r="E53" s="5">
        <v>0</v>
      </c>
      <c r="F53" s="5">
        <v>0</v>
      </c>
      <c r="G53" s="5">
        <v>0</v>
      </c>
      <c r="H53" s="5">
        <v>603000.16</v>
      </c>
      <c r="I53" s="5">
        <v>0</v>
      </c>
      <c r="J53" s="2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7236.0019200000006</v>
      </c>
      <c r="S53" s="5">
        <v>0</v>
      </c>
      <c r="T53" s="5">
        <v>0</v>
      </c>
    </row>
    <row r="54" spans="1:20" ht="24.95" customHeight="1" x14ac:dyDescent="0.25">
      <c r="A54" s="1">
        <v>37</v>
      </c>
      <c r="B54" s="13" t="s">
        <v>10</v>
      </c>
      <c r="C54" s="6">
        <f t="shared" si="9"/>
        <v>551181.04360000009</v>
      </c>
      <c r="D54" s="5">
        <v>0</v>
      </c>
      <c r="E54" s="5">
        <v>0</v>
      </c>
      <c r="F54" s="5">
        <v>0</v>
      </c>
      <c r="G54" s="5">
        <v>0</v>
      </c>
      <c r="H54" s="5">
        <v>544645.30000000005</v>
      </c>
      <c r="I54" s="5">
        <v>0</v>
      </c>
      <c r="J54" s="2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6535.7436000000007</v>
      </c>
      <c r="S54" s="5">
        <v>0</v>
      </c>
      <c r="T54" s="5">
        <v>0</v>
      </c>
    </row>
    <row r="55" spans="1:20" ht="24.95" customHeight="1" x14ac:dyDescent="0.25">
      <c r="A55" s="1">
        <v>38</v>
      </c>
      <c r="B55" s="13" t="s">
        <v>11</v>
      </c>
      <c r="C55" s="6">
        <f t="shared" si="9"/>
        <v>1784467.2811058941</v>
      </c>
      <c r="D55" s="5">
        <v>1138609.47</v>
      </c>
      <c r="E55" s="5">
        <v>148138.70000000001</v>
      </c>
      <c r="F55" s="5">
        <v>0</v>
      </c>
      <c r="G55" s="5">
        <v>476559.42</v>
      </c>
      <c r="H55" s="5">
        <v>0</v>
      </c>
      <c r="I55" s="5">
        <v>0</v>
      </c>
      <c r="J55" s="2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21159.69110589437</v>
      </c>
      <c r="S55" s="5">
        <v>0</v>
      </c>
      <c r="T55" s="5">
        <v>0</v>
      </c>
    </row>
    <row r="56" spans="1:20" ht="24.95" customHeight="1" x14ac:dyDescent="0.25">
      <c r="A56" s="1">
        <v>39</v>
      </c>
      <c r="B56" s="13" t="s">
        <v>12</v>
      </c>
      <c r="C56" s="6">
        <f t="shared" si="9"/>
        <v>628835.07235999999</v>
      </c>
      <c r="D56" s="5">
        <v>0</v>
      </c>
      <c r="E56" s="5">
        <v>147351.51</v>
      </c>
      <c r="F56" s="5">
        <v>0</v>
      </c>
      <c r="G56" s="5">
        <v>474027.02</v>
      </c>
      <c r="H56" s="5">
        <v>0</v>
      </c>
      <c r="I56" s="5">
        <v>0</v>
      </c>
      <c r="J56" s="2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7456.5423600000004</v>
      </c>
      <c r="S56" s="5">
        <v>0</v>
      </c>
      <c r="T56" s="5">
        <v>0</v>
      </c>
    </row>
    <row r="57" spans="1:20" ht="24.95" customHeight="1" x14ac:dyDescent="0.25">
      <c r="A57" s="1">
        <v>40</v>
      </c>
      <c r="B57" s="13" t="s">
        <v>13</v>
      </c>
      <c r="C57" s="6">
        <f t="shared" si="9"/>
        <v>50000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2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50000</v>
      </c>
      <c r="R57" s="5">
        <v>0</v>
      </c>
      <c r="S57" s="5">
        <v>0</v>
      </c>
      <c r="T57" s="5">
        <v>0</v>
      </c>
    </row>
    <row r="58" spans="1:20" ht="24.95" customHeight="1" x14ac:dyDescent="0.25">
      <c r="A58" s="1">
        <v>41</v>
      </c>
      <c r="B58" s="13" t="s">
        <v>14</v>
      </c>
      <c r="C58" s="6">
        <f t="shared" si="9"/>
        <v>1024110.7253891572</v>
      </c>
      <c r="D58" s="5">
        <v>653451.14</v>
      </c>
      <c r="E58" s="5">
        <v>85017.21</v>
      </c>
      <c r="F58" s="5">
        <v>0</v>
      </c>
      <c r="G58" s="5">
        <v>273498.77</v>
      </c>
      <c r="H58" s="5">
        <v>0</v>
      </c>
      <c r="I58" s="5">
        <v>0</v>
      </c>
      <c r="J58" s="2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12143.605389157248</v>
      </c>
      <c r="S58" s="5">
        <v>0</v>
      </c>
      <c r="T58" s="5">
        <v>0</v>
      </c>
    </row>
    <row r="59" spans="1:20" ht="24.95" customHeight="1" x14ac:dyDescent="0.25">
      <c r="A59" s="1">
        <v>42</v>
      </c>
      <c r="B59" s="13" t="s">
        <v>15</v>
      </c>
      <c r="C59" s="6">
        <f t="shared" si="9"/>
        <v>899360.1496</v>
      </c>
      <c r="D59" s="5">
        <v>0</v>
      </c>
      <c r="E59" s="5">
        <v>0</v>
      </c>
      <c r="F59" s="5">
        <v>0</v>
      </c>
      <c r="G59" s="5">
        <v>0</v>
      </c>
      <c r="H59" s="5">
        <v>888695.8</v>
      </c>
      <c r="I59" s="5">
        <v>0</v>
      </c>
      <c r="J59" s="2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10664.349600000001</v>
      </c>
      <c r="S59" s="5">
        <v>0</v>
      </c>
      <c r="T59" s="5">
        <v>0</v>
      </c>
    </row>
    <row r="60" spans="1:20" ht="24.95" customHeight="1" x14ac:dyDescent="0.25">
      <c r="A60" s="1">
        <v>43</v>
      </c>
      <c r="B60" s="13" t="s">
        <v>17</v>
      </c>
      <c r="C60" s="6">
        <f t="shared" si="9"/>
        <v>1996910.5613270595</v>
      </c>
      <c r="D60" s="5">
        <v>1274162.49</v>
      </c>
      <c r="E60" s="5">
        <v>165774.82</v>
      </c>
      <c r="F60" s="5">
        <v>0</v>
      </c>
      <c r="G60" s="5">
        <v>533294.47</v>
      </c>
      <c r="H60" s="5">
        <v>0</v>
      </c>
      <c r="I60" s="5">
        <v>0</v>
      </c>
      <c r="J60" s="2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23678.781327059394</v>
      </c>
      <c r="S60" s="5">
        <v>0</v>
      </c>
      <c r="T60" s="5">
        <v>0</v>
      </c>
    </row>
    <row r="61" spans="1:20" ht="24.95" customHeight="1" x14ac:dyDescent="0.25">
      <c r="A61" s="1">
        <v>44</v>
      </c>
      <c r="B61" s="13" t="s">
        <v>18</v>
      </c>
      <c r="C61" s="6">
        <f t="shared" si="9"/>
        <v>4541604.7048580311</v>
      </c>
      <c r="D61" s="5">
        <v>1167741.3799999999</v>
      </c>
      <c r="E61" s="5">
        <v>151928.91</v>
      </c>
      <c r="F61" s="5">
        <v>0</v>
      </c>
      <c r="G61" s="5">
        <v>488752.43</v>
      </c>
      <c r="H61" s="5">
        <v>0</v>
      </c>
      <c r="I61" s="5">
        <v>0</v>
      </c>
      <c r="J61" s="2">
        <v>0</v>
      </c>
      <c r="K61" s="5">
        <v>0</v>
      </c>
      <c r="L61" s="5">
        <v>2629921.85</v>
      </c>
      <c r="M61" s="5">
        <v>0</v>
      </c>
      <c r="N61" s="5">
        <v>0</v>
      </c>
      <c r="O61" s="5">
        <v>0</v>
      </c>
      <c r="P61" s="5">
        <v>0</v>
      </c>
      <c r="Q61" s="5">
        <v>50000</v>
      </c>
      <c r="R61" s="5">
        <v>53260.134858031008</v>
      </c>
      <c r="S61" s="5">
        <v>0</v>
      </c>
      <c r="T61" s="5">
        <v>0</v>
      </c>
    </row>
    <row r="62" spans="1:20" ht="24.95" customHeight="1" x14ac:dyDescent="0.25">
      <c r="A62" s="1">
        <v>45</v>
      </c>
      <c r="B62" s="13" t="s">
        <v>19</v>
      </c>
      <c r="C62" s="6">
        <f t="shared" si="9"/>
        <v>2254975.2165904287</v>
      </c>
      <c r="D62" s="5">
        <v>1438825</v>
      </c>
      <c r="E62" s="5">
        <v>187198.22</v>
      </c>
      <c r="F62" s="5">
        <v>0</v>
      </c>
      <c r="G62" s="5">
        <v>602213.16</v>
      </c>
      <c r="H62" s="5">
        <v>0</v>
      </c>
      <c r="I62" s="5">
        <v>0</v>
      </c>
      <c r="J62" s="2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26738.836590428647</v>
      </c>
      <c r="S62" s="5">
        <v>0</v>
      </c>
      <c r="T62" s="5">
        <v>0</v>
      </c>
    </row>
    <row r="63" spans="1:20" ht="24.95" customHeight="1" x14ac:dyDescent="0.25">
      <c r="A63" s="1">
        <v>46</v>
      </c>
      <c r="B63" s="13" t="s">
        <v>20</v>
      </c>
      <c r="C63" s="6">
        <f t="shared" si="9"/>
        <v>1755282.68872</v>
      </c>
      <c r="D63" s="5">
        <v>1734469.06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2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20813.628720000001</v>
      </c>
      <c r="S63" s="5">
        <v>0</v>
      </c>
      <c r="T63" s="5">
        <v>0</v>
      </c>
    </row>
    <row r="64" spans="1:20" ht="24.95" customHeight="1" x14ac:dyDescent="0.25">
      <c r="A64" s="1">
        <v>47</v>
      </c>
      <c r="B64" s="13" t="s">
        <v>21</v>
      </c>
      <c r="C64" s="6">
        <f t="shared" si="9"/>
        <v>2425127.6037999997</v>
      </c>
      <c r="D64" s="5">
        <v>0</v>
      </c>
      <c r="E64" s="5">
        <v>111318.32</v>
      </c>
      <c r="F64" s="5">
        <v>0</v>
      </c>
      <c r="G64" s="5">
        <v>358108.94</v>
      </c>
      <c r="H64" s="5">
        <v>0</v>
      </c>
      <c r="I64" s="5">
        <v>0</v>
      </c>
      <c r="J64" s="2">
        <v>0</v>
      </c>
      <c r="K64" s="5">
        <v>0</v>
      </c>
      <c r="L64" s="5">
        <v>1926943.89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28756.453799999999</v>
      </c>
      <c r="S64" s="5">
        <v>0</v>
      </c>
      <c r="T64" s="5">
        <v>0</v>
      </c>
    </row>
    <row r="65" spans="1:20" ht="24.95" customHeight="1" x14ac:dyDescent="0.25">
      <c r="A65" s="1">
        <v>48</v>
      </c>
      <c r="B65" s="13" t="s">
        <v>22</v>
      </c>
      <c r="C65" s="6">
        <f t="shared" si="9"/>
        <v>701279.45668000006</v>
      </c>
      <c r="D65" s="5">
        <v>0</v>
      </c>
      <c r="E65" s="5">
        <v>0</v>
      </c>
      <c r="F65" s="5">
        <v>0</v>
      </c>
      <c r="G65" s="5">
        <v>0</v>
      </c>
      <c r="H65" s="5">
        <v>692963.89</v>
      </c>
      <c r="I65" s="5">
        <v>0</v>
      </c>
      <c r="J65" s="2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8315.5666799999999</v>
      </c>
      <c r="S65" s="5">
        <v>0</v>
      </c>
      <c r="T65" s="5">
        <v>0</v>
      </c>
    </row>
    <row r="66" spans="1:20" ht="24.95" customHeight="1" x14ac:dyDescent="0.25">
      <c r="A66" s="1">
        <v>49</v>
      </c>
      <c r="B66" s="13" t="s">
        <v>23</v>
      </c>
      <c r="C66" s="6">
        <f t="shared" si="9"/>
        <v>2604341.3985600001</v>
      </c>
      <c r="D66" s="5">
        <v>0</v>
      </c>
      <c r="E66" s="5">
        <v>0</v>
      </c>
      <c r="F66" s="5">
        <v>0</v>
      </c>
      <c r="G66" s="5">
        <v>403307.52000000002</v>
      </c>
      <c r="H66" s="5">
        <v>0</v>
      </c>
      <c r="I66" s="5">
        <v>0</v>
      </c>
      <c r="J66" s="2">
        <v>0</v>
      </c>
      <c r="K66" s="5">
        <v>0</v>
      </c>
      <c r="L66" s="5">
        <v>2170152.36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30881.51856</v>
      </c>
      <c r="S66" s="5">
        <v>0</v>
      </c>
      <c r="T66" s="5">
        <v>0</v>
      </c>
    </row>
    <row r="67" spans="1:20" ht="24.95" customHeight="1" x14ac:dyDescent="0.25">
      <c r="A67" s="1">
        <v>50</v>
      </c>
      <c r="B67" s="13" t="s">
        <v>24</v>
      </c>
      <c r="C67" s="6">
        <f t="shared" si="9"/>
        <v>410045.56031999999</v>
      </c>
      <c r="D67" s="5">
        <v>0</v>
      </c>
      <c r="E67" s="5">
        <v>0</v>
      </c>
      <c r="F67" s="5">
        <v>0</v>
      </c>
      <c r="G67" s="5">
        <v>405183.36</v>
      </c>
      <c r="H67" s="5">
        <v>0</v>
      </c>
      <c r="I67" s="5">
        <v>0</v>
      </c>
      <c r="J67" s="2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4862.2003199999999</v>
      </c>
      <c r="S67" s="5">
        <v>0</v>
      </c>
      <c r="T67" s="5">
        <v>0</v>
      </c>
    </row>
    <row r="68" spans="1:20" ht="24.95" customHeight="1" x14ac:dyDescent="0.25">
      <c r="A68" s="1">
        <v>51</v>
      </c>
      <c r="B68" s="13" t="s">
        <v>25</v>
      </c>
      <c r="C68" s="6">
        <f t="shared" si="9"/>
        <v>411943.92052000004</v>
      </c>
      <c r="D68" s="5">
        <v>0</v>
      </c>
      <c r="E68" s="5">
        <v>0</v>
      </c>
      <c r="F68" s="5">
        <v>0</v>
      </c>
      <c r="G68" s="5">
        <v>407059.21</v>
      </c>
      <c r="H68" s="5">
        <v>0</v>
      </c>
      <c r="I68" s="5">
        <v>0</v>
      </c>
      <c r="J68" s="2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4884.7105200000005</v>
      </c>
      <c r="S68" s="5">
        <v>0</v>
      </c>
      <c r="T68" s="5">
        <v>0</v>
      </c>
    </row>
    <row r="69" spans="1:20" ht="24.95" customHeight="1" x14ac:dyDescent="0.25">
      <c r="A69" s="1">
        <v>52</v>
      </c>
      <c r="B69" s="13" t="s">
        <v>26</v>
      </c>
      <c r="C69" s="6">
        <f t="shared" si="9"/>
        <v>766740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2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766740</v>
      </c>
      <c r="R69" s="5">
        <v>0</v>
      </c>
      <c r="S69" s="5">
        <v>0</v>
      </c>
      <c r="T69" s="5">
        <v>0</v>
      </c>
    </row>
    <row r="70" spans="1:20" ht="24.95" customHeight="1" x14ac:dyDescent="0.25">
      <c r="A70" s="1">
        <v>53</v>
      </c>
      <c r="B70" s="13" t="s">
        <v>28</v>
      </c>
      <c r="C70" s="6">
        <f t="shared" si="9"/>
        <v>5869467.7200000007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2">
        <v>2</v>
      </c>
      <c r="K70" s="5">
        <v>5719847.4000000004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45900</v>
      </c>
      <c r="R70" s="5">
        <v>103720.32000000001</v>
      </c>
      <c r="S70" s="5">
        <v>0</v>
      </c>
      <c r="T70" s="5">
        <v>0</v>
      </c>
    </row>
    <row r="71" spans="1:20" ht="24.95" customHeight="1" x14ac:dyDescent="0.25">
      <c r="A71" s="1">
        <v>54</v>
      </c>
      <c r="B71" s="13" t="s">
        <v>29</v>
      </c>
      <c r="C71" s="6">
        <f t="shared" si="9"/>
        <v>5869467.7200000007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2">
        <v>2</v>
      </c>
      <c r="K71" s="5">
        <v>5719847.4000000004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45900</v>
      </c>
      <c r="R71" s="5">
        <v>103720.32000000001</v>
      </c>
      <c r="S71" s="5">
        <v>0</v>
      </c>
      <c r="T71" s="5">
        <v>0</v>
      </c>
    </row>
    <row r="72" spans="1:20" ht="24.95" customHeight="1" x14ac:dyDescent="0.25">
      <c r="A72" s="1">
        <v>55</v>
      </c>
      <c r="B72" s="13" t="s">
        <v>30</v>
      </c>
      <c r="C72" s="6">
        <f t="shared" si="9"/>
        <v>1541980.0382800002</v>
      </c>
      <c r="D72" s="5">
        <v>0</v>
      </c>
      <c r="E72" s="5">
        <v>371440.09</v>
      </c>
      <c r="F72" s="5">
        <v>0</v>
      </c>
      <c r="G72" s="5">
        <v>1152255.6000000001</v>
      </c>
      <c r="H72" s="5">
        <v>0</v>
      </c>
      <c r="I72" s="5">
        <v>0</v>
      </c>
      <c r="J72" s="2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18284.348280000002</v>
      </c>
      <c r="S72" s="5">
        <v>0</v>
      </c>
      <c r="T72" s="5">
        <v>0</v>
      </c>
    </row>
    <row r="73" spans="1:20" s="10" customFormat="1" ht="24.95" customHeight="1" x14ac:dyDescent="0.25">
      <c r="A73" s="64" t="s">
        <v>321</v>
      </c>
      <c r="B73" s="14"/>
      <c r="C73" s="9">
        <f>SUM(C74:C77)</f>
        <v>32525846.8816</v>
      </c>
      <c r="D73" s="9">
        <f t="shared" ref="D73:T73" si="10">SUM(D74:D77)</f>
        <v>0</v>
      </c>
      <c r="E73" s="9">
        <f t="shared" si="10"/>
        <v>567212.89999999991</v>
      </c>
      <c r="F73" s="9">
        <f t="shared" si="10"/>
        <v>0</v>
      </c>
      <c r="G73" s="9">
        <f t="shared" si="10"/>
        <v>421073.52</v>
      </c>
      <c r="H73" s="9">
        <f t="shared" si="10"/>
        <v>3011823.3600000003</v>
      </c>
      <c r="I73" s="9">
        <f t="shared" si="10"/>
        <v>0</v>
      </c>
      <c r="J73" s="12">
        <f t="shared" si="10"/>
        <v>0</v>
      </c>
      <c r="K73" s="9">
        <f t="shared" si="10"/>
        <v>0</v>
      </c>
      <c r="L73" s="9">
        <f t="shared" si="10"/>
        <v>20972864.640000001</v>
      </c>
      <c r="M73" s="9">
        <f t="shared" si="10"/>
        <v>0</v>
      </c>
      <c r="N73" s="9">
        <f t="shared" si="10"/>
        <v>6077014.1600000001</v>
      </c>
      <c r="O73" s="9">
        <f t="shared" si="10"/>
        <v>418138.28</v>
      </c>
      <c r="P73" s="9">
        <f t="shared" si="10"/>
        <v>0</v>
      </c>
      <c r="Q73" s="9">
        <f t="shared" si="10"/>
        <v>291595</v>
      </c>
      <c r="R73" s="9">
        <f t="shared" si="10"/>
        <v>766125.02160000009</v>
      </c>
      <c r="S73" s="9">
        <f t="shared" si="10"/>
        <v>0</v>
      </c>
      <c r="T73" s="9">
        <f t="shared" si="10"/>
        <v>0</v>
      </c>
    </row>
    <row r="74" spans="1:20" ht="24.95" customHeight="1" x14ac:dyDescent="0.25">
      <c r="A74" s="1">
        <v>56</v>
      </c>
      <c r="B74" s="13" t="s">
        <v>222</v>
      </c>
      <c r="C74" s="6">
        <f>D74+E74+F74+G74+H74+I74+K74+L74+M74+N74+O74+P74+Q74+R74+S74+T74</f>
        <v>109851.26517</v>
      </c>
      <c r="D74" s="5">
        <v>0</v>
      </c>
      <c r="E74" s="5">
        <v>108015.01</v>
      </c>
      <c r="F74" s="5">
        <v>0</v>
      </c>
      <c r="G74" s="5">
        <v>0</v>
      </c>
      <c r="H74" s="5">
        <v>0</v>
      </c>
      <c r="I74" s="5">
        <v>0</v>
      </c>
      <c r="J74" s="2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1836.2551700000001</v>
      </c>
      <c r="S74" s="5">
        <v>0</v>
      </c>
      <c r="T74" s="5">
        <v>0</v>
      </c>
    </row>
    <row r="75" spans="1:20" ht="24.95" customHeight="1" x14ac:dyDescent="0.25">
      <c r="A75" s="1">
        <v>57</v>
      </c>
      <c r="B75" s="13" t="s">
        <v>223</v>
      </c>
      <c r="C75" s="6">
        <f>D75+E75+F75+G75+H75+I75+K75+L75+M75+N75+O75+P75+Q75+R75+S75+T75</f>
        <v>120321.05643</v>
      </c>
      <c r="D75" s="5">
        <v>0</v>
      </c>
      <c r="E75" s="5">
        <v>118309.79</v>
      </c>
      <c r="F75" s="5">
        <v>0</v>
      </c>
      <c r="G75" s="5">
        <v>0</v>
      </c>
      <c r="H75" s="5">
        <v>0</v>
      </c>
      <c r="I75" s="5">
        <v>0</v>
      </c>
      <c r="J75" s="2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2011.2664300000001</v>
      </c>
      <c r="S75" s="5">
        <v>0</v>
      </c>
      <c r="T75" s="5">
        <v>0</v>
      </c>
    </row>
    <row r="76" spans="1:20" ht="24.95" customHeight="1" x14ac:dyDescent="0.25">
      <c r="A76" s="1">
        <v>58</v>
      </c>
      <c r="B76" s="13" t="s">
        <v>224</v>
      </c>
      <c r="C76" s="6">
        <f>D76+E76+F76+G76+H76+I76+K76+L76+M76+N76+O76+P76+Q76+R76+S76+T76</f>
        <v>15851796.359999999</v>
      </c>
      <c r="D76" s="5">
        <v>0</v>
      </c>
      <c r="E76" s="5">
        <v>0</v>
      </c>
      <c r="F76" s="5">
        <v>0</v>
      </c>
      <c r="G76" s="5">
        <v>0</v>
      </c>
      <c r="H76" s="5">
        <v>1929520.32</v>
      </c>
      <c r="I76" s="5">
        <v>0</v>
      </c>
      <c r="J76" s="2">
        <v>0</v>
      </c>
      <c r="K76" s="5">
        <v>0</v>
      </c>
      <c r="L76" s="5">
        <v>13436235.68</v>
      </c>
      <c r="M76" s="5">
        <v>0</v>
      </c>
      <c r="N76" s="5">
        <v>0</v>
      </c>
      <c r="O76" s="5">
        <v>0</v>
      </c>
      <c r="P76" s="5">
        <v>0</v>
      </c>
      <c r="Q76" s="5">
        <v>112872</v>
      </c>
      <c r="R76" s="5">
        <v>373168.3600000001</v>
      </c>
      <c r="S76" s="5">
        <v>0</v>
      </c>
      <c r="T76" s="5">
        <v>0</v>
      </c>
    </row>
    <row r="77" spans="1:20" ht="24.95" customHeight="1" x14ac:dyDescent="0.25">
      <c r="A77" s="1">
        <v>59</v>
      </c>
      <c r="B77" s="13" t="s">
        <v>225</v>
      </c>
      <c r="C77" s="6">
        <f>D77+E77+F77+G77+H77+I77+K77+L77+M77+N77+O77+P77+Q77+R77+S77+T77</f>
        <v>16443878.200000001</v>
      </c>
      <c r="D77" s="5">
        <v>0</v>
      </c>
      <c r="E77" s="5">
        <v>340888.1</v>
      </c>
      <c r="F77" s="5">
        <v>0</v>
      </c>
      <c r="G77" s="5">
        <v>421073.52</v>
      </c>
      <c r="H77" s="5">
        <v>1082303.04</v>
      </c>
      <c r="I77" s="5">
        <v>0</v>
      </c>
      <c r="J77" s="2">
        <v>0</v>
      </c>
      <c r="K77" s="5">
        <v>0</v>
      </c>
      <c r="L77" s="5">
        <v>7536628.96</v>
      </c>
      <c r="M77" s="5">
        <v>0</v>
      </c>
      <c r="N77" s="5">
        <v>6077014.1600000001</v>
      </c>
      <c r="O77" s="5">
        <v>418138.28</v>
      </c>
      <c r="P77" s="5">
        <v>0</v>
      </c>
      <c r="Q77" s="5">
        <v>178723</v>
      </c>
      <c r="R77" s="5">
        <v>389109.14</v>
      </c>
      <c r="S77" s="5">
        <v>0</v>
      </c>
      <c r="T77" s="5">
        <v>0</v>
      </c>
    </row>
    <row r="78" spans="1:20" s="10" customFormat="1" ht="24.95" customHeight="1" x14ac:dyDescent="0.25">
      <c r="A78" s="64" t="s">
        <v>322</v>
      </c>
      <c r="B78" s="14"/>
      <c r="C78" s="9">
        <f>SUM(C79:C82)</f>
        <v>8571881.910360001</v>
      </c>
      <c r="D78" s="9">
        <f t="shared" ref="D78:T78" si="11">SUM(D79:D82)</f>
        <v>0</v>
      </c>
      <c r="E78" s="9">
        <f t="shared" si="11"/>
        <v>142244.84</v>
      </c>
      <c r="F78" s="9">
        <f t="shared" si="11"/>
        <v>0</v>
      </c>
      <c r="G78" s="9">
        <f t="shared" si="11"/>
        <v>0</v>
      </c>
      <c r="H78" s="9">
        <f t="shared" si="11"/>
        <v>504972.03</v>
      </c>
      <c r="I78" s="9">
        <f t="shared" si="11"/>
        <v>0</v>
      </c>
      <c r="J78" s="12">
        <f t="shared" si="11"/>
        <v>0</v>
      </c>
      <c r="K78" s="9">
        <f t="shared" si="11"/>
        <v>0</v>
      </c>
      <c r="L78" s="9">
        <f t="shared" si="11"/>
        <v>3873669.79</v>
      </c>
      <c r="M78" s="9">
        <f t="shared" si="11"/>
        <v>93780.99</v>
      </c>
      <c r="N78" s="9">
        <f t="shared" si="11"/>
        <v>3226121.76</v>
      </c>
      <c r="O78" s="9">
        <f t="shared" si="11"/>
        <v>213306.28</v>
      </c>
      <c r="P78" s="9">
        <f t="shared" si="11"/>
        <v>0</v>
      </c>
      <c r="Q78" s="9">
        <f t="shared" si="11"/>
        <v>350000</v>
      </c>
      <c r="R78" s="9">
        <f t="shared" si="11"/>
        <v>167786.22036000001</v>
      </c>
      <c r="S78" s="9">
        <f t="shared" si="11"/>
        <v>0</v>
      </c>
      <c r="T78" s="9">
        <f t="shared" si="11"/>
        <v>0</v>
      </c>
    </row>
    <row r="79" spans="1:20" ht="24.95" customHeight="1" x14ac:dyDescent="0.25">
      <c r="A79" s="1">
        <v>60</v>
      </c>
      <c r="B79" s="13" t="s">
        <v>226</v>
      </c>
      <c r="C79" s="6">
        <f>D79+E79+F79+G79+H79+I79+K79+L79+M79+N79+O79+P79+Q79+R79+S79+T79</f>
        <v>1824306.08036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2">
        <v>0</v>
      </c>
      <c r="K79" s="5">
        <v>0</v>
      </c>
      <c r="L79" s="5">
        <v>1744647.08</v>
      </c>
      <c r="M79" s="5">
        <v>0</v>
      </c>
      <c r="N79" s="5">
        <v>0</v>
      </c>
      <c r="O79" s="5">
        <v>0</v>
      </c>
      <c r="P79" s="5">
        <v>0</v>
      </c>
      <c r="Q79" s="5">
        <v>50000</v>
      </c>
      <c r="R79" s="5">
        <v>29659.000360000002</v>
      </c>
      <c r="S79" s="5">
        <v>0</v>
      </c>
      <c r="T79" s="5">
        <v>0</v>
      </c>
    </row>
    <row r="80" spans="1:20" ht="24.95" customHeight="1" x14ac:dyDescent="0.25">
      <c r="A80" s="1">
        <v>61</v>
      </c>
      <c r="B80" s="13" t="s">
        <v>227</v>
      </c>
      <c r="C80" s="6">
        <f>D80+E80+F80+G80+H80+I80+K80+L80+M80+N80+O80+P80+Q80+R80+S80+T80</f>
        <v>6447575.8300000001</v>
      </c>
      <c r="D80" s="5">
        <v>0</v>
      </c>
      <c r="E80" s="5">
        <v>142244.84</v>
      </c>
      <c r="F80" s="5">
        <v>0</v>
      </c>
      <c r="G80" s="5">
        <v>0</v>
      </c>
      <c r="H80" s="5">
        <v>504972.03</v>
      </c>
      <c r="I80" s="5">
        <v>0</v>
      </c>
      <c r="J80" s="2">
        <v>0</v>
      </c>
      <c r="K80" s="5">
        <v>0</v>
      </c>
      <c r="L80" s="5">
        <v>2129022.71</v>
      </c>
      <c r="M80" s="5">
        <v>93780.99</v>
      </c>
      <c r="N80" s="5">
        <v>3226121.76</v>
      </c>
      <c r="O80" s="5">
        <v>213306.28</v>
      </c>
      <c r="P80" s="5">
        <v>0</v>
      </c>
      <c r="Q80" s="5">
        <v>0</v>
      </c>
      <c r="R80" s="5">
        <v>138127.22</v>
      </c>
      <c r="S80" s="5">
        <v>0</v>
      </c>
      <c r="T80" s="5">
        <v>0</v>
      </c>
    </row>
    <row r="81" spans="1:20" ht="24.95" customHeight="1" x14ac:dyDescent="0.25">
      <c r="A81" s="1">
        <v>62</v>
      </c>
      <c r="B81" s="13" t="s">
        <v>228</v>
      </c>
      <c r="C81" s="6">
        <f>D81+E81+F81+G81+H81+I81+K81+L81+M81+N81+O81+P81+Q81+R81+S81+T81</f>
        <v>50000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2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50000</v>
      </c>
      <c r="R81" s="5">
        <v>0</v>
      </c>
      <c r="S81" s="5">
        <v>0</v>
      </c>
      <c r="T81" s="5">
        <v>0</v>
      </c>
    </row>
    <row r="82" spans="1:20" ht="24.95" customHeight="1" x14ac:dyDescent="0.25">
      <c r="A82" s="1">
        <v>63</v>
      </c>
      <c r="B82" s="13" t="s">
        <v>229</v>
      </c>
      <c r="C82" s="6">
        <f>D82+E82+F82+G82+H82+I82+K82+L82+M82+N82+O82+P82+Q82+R82+S82+T82</f>
        <v>250000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2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250000</v>
      </c>
      <c r="R82" s="5">
        <v>0</v>
      </c>
      <c r="S82" s="5">
        <v>0</v>
      </c>
      <c r="T82" s="5">
        <v>0</v>
      </c>
    </row>
    <row r="83" spans="1:20" s="10" customFormat="1" ht="24.95" customHeight="1" x14ac:dyDescent="0.25">
      <c r="A83" s="64" t="s">
        <v>310</v>
      </c>
      <c r="B83" s="14"/>
      <c r="C83" s="9">
        <f>SUM(C84:C87)</f>
        <v>16414028.35</v>
      </c>
      <c r="D83" s="9">
        <f t="shared" ref="D83:T83" si="12">SUM(D84:D87)</f>
        <v>0</v>
      </c>
      <c r="E83" s="9">
        <f t="shared" si="12"/>
        <v>332929.28000000003</v>
      </c>
      <c r="F83" s="9">
        <f t="shared" si="12"/>
        <v>0</v>
      </c>
      <c r="G83" s="9">
        <f t="shared" si="12"/>
        <v>411242.58</v>
      </c>
      <c r="H83" s="9">
        <f t="shared" si="12"/>
        <v>1057034.1599999999</v>
      </c>
      <c r="I83" s="9">
        <f t="shared" si="12"/>
        <v>0</v>
      </c>
      <c r="J83" s="12">
        <f t="shared" si="12"/>
        <v>0</v>
      </c>
      <c r="K83" s="9">
        <f t="shared" si="12"/>
        <v>0</v>
      </c>
      <c r="L83" s="9">
        <f t="shared" si="12"/>
        <v>7360668.8399999999</v>
      </c>
      <c r="M83" s="9">
        <f t="shared" si="12"/>
        <v>0</v>
      </c>
      <c r="N83" s="9">
        <f t="shared" si="12"/>
        <v>5935132.1399999997</v>
      </c>
      <c r="O83" s="9">
        <f t="shared" si="12"/>
        <v>408375.87</v>
      </c>
      <c r="P83" s="9">
        <f t="shared" si="12"/>
        <v>0</v>
      </c>
      <c r="Q83" s="9">
        <f t="shared" si="12"/>
        <v>528621</v>
      </c>
      <c r="R83" s="9">
        <f t="shared" si="12"/>
        <v>380024.48</v>
      </c>
      <c r="S83" s="9">
        <f t="shared" si="12"/>
        <v>0</v>
      </c>
      <c r="T83" s="9">
        <f t="shared" si="12"/>
        <v>0</v>
      </c>
    </row>
    <row r="84" spans="1:20" ht="24.95" customHeight="1" x14ac:dyDescent="0.25">
      <c r="A84" s="1">
        <v>64</v>
      </c>
      <c r="B84" s="13" t="s">
        <v>230</v>
      </c>
      <c r="C84" s="6">
        <f>D84+E84+F84+G84+H84+I84+K84+L84+M84+N84+O84+P84+Q84+R84+S84+T84</f>
        <v>100000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2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100000</v>
      </c>
      <c r="R84" s="5">
        <v>0</v>
      </c>
      <c r="S84" s="5">
        <v>0</v>
      </c>
      <c r="T84" s="5">
        <v>0</v>
      </c>
    </row>
    <row r="85" spans="1:20" ht="24.95" customHeight="1" x14ac:dyDescent="0.25">
      <c r="A85" s="1">
        <v>65</v>
      </c>
      <c r="B85" s="13" t="s">
        <v>231</v>
      </c>
      <c r="C85" s="6">
        <f>D85+E85+F85+G85+H85+I85+K85+L85+M85+N85+O85+P85+Q85+R85+S85+T85</f>
        <v>150000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2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150000</v>
      </c>
      <c r="R85" s="5">
        <v>0</v>
      </c>
      <c r="S85" s="5">
        <v>0</v>
      </c>
      <c r="T85" s="5">
        <v>0</v>
      </c>
    </row>
    <row r="86" spans="1:20" ht="24.95" customHeight="1" x14ac:dyDescent="0.25">
      <c r="A86" s="1">
        <v>66</v>
      </c>
      <c r="B86" s="13" t="s">
        <v>232</v>
      </c>
      <c r="C86" s="6">
        <f>D86+E86+F86+G86+H86+I86+K86+L86+M86+N86+O86+P86+Q86+R86+S86+T86</f>
        <v>16064028.35</v>
      </c>
      <c r="D86" s="5">
        <v>0</v>
      </c>
      <c r="E86" s="5">
        <v>332929.28000000003</v>
      </c>
      <c r="F86" s="5">
        <v>0</v>
      </c>
      <c r="G86" s="5">
        <v>411242.58</v>
      </c>
      <c r="H86" s="5">
        <v>1057034.1599999999</v>
      </c>
      <c r="I86" s="5">
        <v>0</v>
      </c>
      <c r="J86" s="2">
        <v>0</v>
      </c>
      <c r="K86" s="5">
        <v>0</v>
      </c>
      <c r="L86" s="5">
        <v>7360668.8399999999</v>
      </c>
      <c r="M86" s="5">
        <v>0</v>
      </c>
      <c r="N86" s="5">
        <v>5935132.1399999997</v>
      </c>
      <c r="O86" s="5">
        <v>408375.87</v>
      </c>
      <c r="P86" s="5">
        <v>0</v>
      </c>
      <c r="Q86" s="5">
        <v>178621</v>
      </c>
      <c r="R86" s="5">
        <v>380024.48</v>
      </c>
      <c r="S86" s="5">
        <v>0</v>
      </c>
      <c r="T86" s="5">
        <v>0</v>
      </c>
    </row>
    <row r="87" spans="1:20" ht="24.95" customHeight="1" x14ac:dyDescent="0.25">
      <c r="A87" s="1">
        <v>67</v>
      </c>
      <c r="B87" s="13" t="s">
        <v>233</v>
      </c>
      <c r="C87" s="6">
        <f>D87+E87+F87+G87+H87+I87+K87+L87+M87+N87+O87+P87+Q87+R87+S87+T87</f>
        <v>100000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2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100000</v>
      </c>
      <c r="R87" s="5">
        <v>0</v>
      </c>
      <c r="S87" s="5">
        <v>0</v>
      </c>
      <c r="T87" s="5">
        <v>0</v>
      </c>
    </row>
    <row r="88" spans="1:20" s="10" customFormat="1" ht="24.95" customHeight="1" x14ac:dyDescent="0.25">
      <c r="A88" s="64" t="s">
        <v>323</v>
      </c>
      <c r="B88" s="14"/>
      <c r="C88" s="9">
        <f>SUM(C89:C106)</f>
        <v>66201114.472683609</v>
      </c>
      <c r="D88" s="9">
        <f t="shared" ref="D88:T88" si="13">SUM(D89:D106)</f>
        <v>0</v>
      </c>
      <c r="E88" s="9">
        <f t="shared" si="13"/>
        <v>684580.6100000001</v>
      </c>
      <c r="F88" s="9">
        <f t="shared" si="13"/>
        <v>0</v>
      </c>
      <c r="G88" s="9">
        <f t="shared" si="13"/>
        <v>1570891.38</v>
      </c>
      <c r="H88" s="9">
        <f t="shared" si="13"/>
        <v>3423414.44</v>
      </c>
      <c r="I88" s="9">
        <f t="shared" si="13"/>
        <v>324645.56</v>
      </c>
      <c r="J88" s="12">
        <f t="shared" si="13"/>
        <v>0</v>
      </c>
      <c r="K88" s="9">
        <f t="shared" si="13"/>
        <v>0</v>
      </c>
      <c r="L88" s="9">
        <f t="shared" si="13"/>
        <v>31986837.130000003</v>
      </c>
      <c r="M88" s="9">
        <f t="shared" si="13"/>
        <v>349128.7</v>
      </c>
      <c r="N88" s="9">
        <f t="shared" si="13"/>
        <v>21705643.030000001</v>
      </c>
      <c r="O88" s="9">
        <f t="shared" si="13"/>
        <v>2695358.3299999996</v>
      </c>
      <c r="P88" s="9">
        <f t="shared" si="13"/>
        <v>0</v>
      </c>
      <c r="Q88" s="9">
        <f t="shared" si="13"/>
        <v>2233622</v>
      </c>
      <c r="R88" s="9">
        <f t="shared" si="13"/>
        <v>1226993.292683607</v>
      </c>
      <c r="S88" s="9">
        <f t="shared" si="13"/>
        <v>0</v>
      </c>
      <c r="T88" s="9">
        <f t="shared" si="13"/>
        <v>0</v>
      </c>
    </row>
    <row r="89" spans="1:20" ht="24.95" customHeight="1" x14ac:dyDescent="0.25">
      <c r="A89" s="1">
        <v>68</v>
      </c>
      <c r="B89" s="13" t="s">
        <v>234</v>
      </c>
      <c r="C89" s="6">
        <f t="shared" ref="C89:C106" si="14">D89+E89+F89+G89+H89+I89+K89+L89+M89+N89+O89+P89+Q89+R89+S89+T89</f>
        <v>300000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2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300000</v>
      </c>
      <c r="R89" s="5">
        <v>0</v>
      </c>
      <c r="S89" s="5">
        <v>0</v>
      </c>
      <c r="T89" s="5">
        <v>0</v>
      </c>
    </row>
    <row r="90" spans="1:20" ht="24.95" customHeight="1" x14ac:dyDescent="0.25">
      <c r="A90" s="1">
        <v>69</v>
      </c>
      <c r="B90" s="13" t="s">
        <v>235</v>
      </c>
      <c r="C90" s="6">
        <f t="shared" si="14"/>
        <v>100000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2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100000</v>
      </c>
      <c r="R90" s="5">
        <v>0</v>
      </c>
      <c r="S90" s="5">
        <v>0</v>
      </c>
      <c r="T90" s="5">
        <v>0</v>
      </c>
    </row>
    <row r="91" spans="1:20" ht="24.95" customHeight="1" x14ac:dyDescent="0.25">
      <c r="A91" s="1">
        <v>70</v>
      </c>
      <c r="B91" s="13" t="s">
        <v>236</v>
      </c>
      <c r="C91" s="6">
        <f t="shared" si="14"/>
        <v>165102.47348000002</v>
      </c>
      <c r="D91" s="5">
        <v>0</v>
      </c>
      <c r="E91" s="5">
        <v>113178.44</v>
      </c>
      <c r="F91" s="5">
        <v>0</v>
      </c>
      <c r="G91" s="5">
        <v>0</v>
      </c>
      <c r="H91" s="5">
        <v>0</v>
      </c>
      <c r="I91" s="5">
        <v>0</v>
      </c>
      <c r="J91" s="2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50000</v>
      </c>
      <c r="R91" s="5">
        <v>1924.0334800000003</v>
      </c>
      <c r="S91" s="5">
        <v>0</v>
      </c>
      <c r="T91" s="5">
        <v>0</v>
      </c>
    </row>
    <row r="92" spans="1:20" ht="24.95" customHeight="1" x14ac:dyDescent="0.25">
      <c r="A92" s="1">
        <v>71</v>
      </c>
      <c r="B92" s="13" t="s">
        <v>237</v>
      </c>
      <c r="C92" s="6">
        <f t="shared" si="14"/>
        <v>2257893.8995025875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2">
        <v>0</v>
      </c>
      <c r="K92" s="5">
        <v>0</v>
      </c>
      <c r="L92" s="5">
        <v>0</v>
      </c>
      <c r="M92" s="5">
        <v>0</v>
      </c>
      <c r="N92" s="5">
        <v>1711197.25</v>
      </c>
      <c r="O92" s="5">
        <v>410625.66</v>
      </c>
      <c r="P92" s="5">
        <v>0</v>
      </c>
      <c r="Q92" s="5">
        <v>100000</v>
      </c>
      <c r="R92" s="5">
        <v>36070.989502587305</v>
      </c>
      <c r="S92" s="5">
        <v>0</v>
      </c>
      <c r="T92" s="5">
        <v>0</v>
      </c>
    </row>
    <row r="93" spans="1:20" ht="24.95" customHeight="1" x14ac:dyDescent="0.25">
      <c r="A93" s="1">
        <v>72</v>
      </c>
      <c r="B93" s="13" t="s">
        <v>238</v>
      </c>
      <c r="C93" s="6">
        <f t="shared" si="14"/>
        <v>50000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2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50000</v>
      </c>
      <c r="R93" s="5">
        <v>0</v>
      </c>
      <c r="S93" s="5">
        <v>0</v>
      </c>
      <c r="T93" s="5">
        <v>0</v>
      </c>
    </row>
    <row r="94" spans="1:20" ht="24.95" customHeight="1" x14ac:dyDescent="0.25">
      <c r="A94" s="1">
        <v>73</v>
      </c>
      <c r="B94" s="13" t="s">
        <v>239</v>
      </c>
      <c r="C94" s="6">
        <f t="shared" si="14"/>
        <v>9469326.2720402088</v>
      </c>
      <c r="D94" s="5">
        <v>0</v>
      </c>
      <c r="E94" s="5">
        <v>194874.85</v>
      </c>
      <c r="F94" s="5">
        <v>0</v>
      </c>
      <c r="G94" s="5">
        <v>626908.71</v>
      </c>
      <c r="H94" s="5">
        <v>812591.34</v>
      </c>
      <c r="I94" s="5">
        <v>0</v>
      </c>
      <c r="J94" s="2">
        <v>0</v>
      </c>
      <c r="K94" s="5">
        <v>0</v>
      </c>
      <c r="L94" s="5">
        <v>3373325.2</v>
      </c>
      <c r="M94" s="5">
        <v>251520.1</v>
      </c>
      <c r="N94" s="5">
        <v>3017051.55</v>
      </c>
      <c r="O94" s="5">
        <v>684437</v>
      </c>
      <c r="P94" s="5">
        <v>0</v>
      </c>
      <c r="Q94" s="5">
        <v>350000</v>
      </c>
      <c r="R94" s="5">
        <v>158617.52204020848</v>
      </c>
      <c r="S94" s="5">
        <v>0</v>
      </c>
      <c r="T94" s="5">
        <v>0</v>
      </c>
    </row>
    <row r="95" spans="1:20" ht="24.95" customHeight="1" x14ac:dyDescent="0.25">
      <c r="A95" s="1">
        <v>74</v>
      </c>
      <c r="B95" s="13" t="s">
        <v>240</v>
      </c>
      <c r="C95" s="6">
        <f t="shared" si="14"/>
        <v>50000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2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50000</v>
      </c>
      <c r="R95" s="5">
        <v>0</v>
      </c>
      <c r="S95" s="5">
        <v>0</v>
      </c>
      <c r="T95" s="5">
        <v>0</v>
      </c>
    </row>
    <row r="96" spans="1:20" ht="24.95" customHeight="1" x14ac:dyDescent="0.25">
      <c r="A96" s="1">
        <v>75</v>
      </c>
      <c r="B96" s="13" t="s">
        <v>241</v>
      </c>
      <c r="C96" s="6">
        <f t="shared" si="14"/>
        <v>150000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2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150000</v>
      </c>
      <c r="R96" s="5">
        <v>0</v>
      </c>
      <c r="S96" s="5">
        <v>0</v>
      </c>
      <c r="T96" s="5">
        <v>0</v>
      </c>
    </row>
    <row r="97" spans="1:20" ht="24.95" customHeight="1" x14ac:dyDescent="0.25">
      <c r="A97" s="1">
        <v>76</v>
      </c>
      <c r="B97" s="13" t="s">
        <v>242</v>
      </c>
      <c r="C97" s="6">
        <f t="shared" si="14"/>
        <v>50000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2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50000</v>
      </c>
      <c r="R97" s="5">
        <v>0</v>
      </c>
      <c r="S97" s="5">
        <v>0</v>
      </c>
      <c r="T97" s="5">
        <v>0</v>
      </c>
    </row>
    <row r="98" spans="1:20" ht="24.95" customHeight="1" x14ac:dyDescent="0.25">
      <c r="A98" s="1">
        <v>77</v>
      </c>
      <c r="B98" s="13" t="s">
        <v>243</v>
      </c>
      <c r="C98" s="6">
        <f t="shared" si="14"/>
        <v>100000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2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100000</v>
      </c>
      <c r="R98" s="5">
        <v>0</v>
      </c>
      <c r="S98" s="5">
        <v>0</v>
      </c>
      <c r="T98" s="5">
        <v>0</v>
      </c>
    </row>
    <row r="99" spans="1:20" ht="24.95" customHeight="1" x14ac:dyDescent="0.25">
      <c r="A99" s="1">
        <v>78</v>
      </c>
      <c r="B99" s="13" t="s">
        <v>244</v>
      </c>
      <c r="C99" s="6">
        <f t="shared" si="14"/>
        <v>8493280.9078342505</v>
      </c>
      <c r="D99" s="5">
        <v>0</v>
      </c>
      <c r="E99" s="5">
        <v>179451.63</v>
      </c>
      <c r="F99" s="5">
        <v>0</v>
      </c>
      <c r="G99" s="5">
        <v>577292.5</v>
      </c>
      <c r="H99" s="5">
        <v>748279.43</v>
      </c>
      <c r="I99" s="5">
        <v>0</v>
      </c>
      <c r="J99" s="2">
        <v>0</v>
      </c>
      <c r="K99" s="5">
        <v>0</v>
      </c>
      <c r="L99" s="5">
        <v>3106346</v>
      </c>
      <c r="M99" s="5">
        <v>0</v>
      </c>
      <c r="N99" s="5">
        <v>2778269.35</v>
      </c>
      <c r="O99" s="5">
        <v>666684.5</v>
      </c>
      <c r="P99" s="5">
        <v>0</v>
      </c>
      <c r="Q99" s="5">
        <v>300000</v>
      </c>
      <c r="R99" s="5">
        <v>136957.49783424989</v>
      </c>
      <c r="S99" s="5">
        <v>0</v>
      </c>
      <c r="T99" s="5">
        <v>0</v>
      </c>
    </row>
    <row r="100" spans="1:20" ht="24.95" customHeight="1" x14ac:dyDescent="0.25">
      <c r="A100" s="1">
        <v>79</v>
      </c>
      <c r="B100" s="13" t="s">
        <v>245</v>
      </c>
      <c r="C100" s="6">
        <f t="shared" si="14"/>
        <v>897621.66188999999</v>
      </c>
      <c r="D100" s="5">
        <v>0</v>
      </c>
      <c r="E100" s="5">
        <v>0</v>
      </c>
      <c r="F100" s="5">
        <v>0</v>
      </c>
      <c r="G100" s="5">
        <v>0</v>
      </c>
      <c r="H100" s="5">
        <v>882617.17</v>
      </c>
      <c r="I100" s="5">
        <v>0</v>
      </c>
      <c r="J100" s="2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15004.491890000001</v>
      </c>
      <c r="S100" s="5">
        <v>0</v>
      </c>
      <c r="T100" s="5">
        <v>0</v>
      </c>
    </row>
    <row r="101" spans="1:20" ht="24.95" customHeight="1" x14ac:dyDescent="0.25">
      <c r="A101" s="1">
        <v>80</v>
      </c>
      <c r="B101" s="13" t="s">
        <v>246</v>
      </c>
      <c r="C101" s="6">
        <f t="shared" si="14"/>
        <v>4587773.9840100007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2">
        <v>0</v>
      </c>
      <c r="K101" s="5">
        <v>0</v>
      </c>
      <c r="L101" s="5">
        <v>3713988.66</v>
      </c>
      <c r="M101" s="5">
        <v>0</v>
      </c>
      <c r="N101" s="5">
        <v>0</v>
      </c>
      <c r="O101" s="5">
        <v>797096.87</v>
      </c>
      <c r="P101" s="5">
        <v>0</v>
      </c>
      <c r="Q101" s="5">
        <v>0</v>
      </c>
      <c r="R101" s="5">
        <v>76688.454010000016</v>
      </c>
      <c r="S101" s="5">
        <v>0</v>
      </c>
      <c r="T101" s="5">
        <v>0</v>
      </c>
    </row>
    <row r="102" spans="1:20" ht="24.95" customHeight="1" x14ac:dyDescent="0.25">
      <c r="A102" s="1">
        <v>81</v>
      </c>
      <c r="B102" s="13" t="s">
        <v>247</v>
      </c>
      <c r="C102" s="6">
        <f t="shared" si="14"/>
        <v>282470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2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282470</v>
      </c>
      <c r="R102" s="5">
        <v>0</v>
      </c>
      <c r="S102" s="5">
        <v>0</v>
      </c>
      <c r="T102" s="5">
        <v>0</v>
      </c>
    </row>
    <row r="103" spans="1:20" ht="24.95" customHeight="1" x14ac:dyDescent="0.25">
      <c r="A103" s="1">
        <v>82</v>
      </c>
      <c r="B103" s="13" t="s">
        <v>248</v>
      </c>
      <c r="C103" s="6">
        <f t="shared" si="14"/>
        <v>3566655.1339265606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2">
        <v>0</v>
      </c>
      <c r="K103" s="5">
        <v>0</v>
      </c>
      <c r="L103" s="5">
        <v>0</v>
      </c>
      <c r="M103" s="5">
        <v>0</v>
      </c>
      <c r="N103" s="5">
        <v>3507035.53</v>
      </c>
      <c r="O103" s="5">
        <v>0</v>
      </c>
      <c r="P103" s="5">
        <v>0</v>
      </c>
      <c r="Q103" s="5">
        <v>0</v>
      </c>
      <c r="R103" s="5">
        <v>59619.603926560958</v>
      </c>
      <c r="S103" s="5">
        <v>0</v>
      </c>
      <c r="T103" s="5">
        <v>0</v>
      </c>
    </row>
    <row r="104" spans="1:20" ht="24.95" customHeight="1" x14ac:dyDescent="0.25">
      <c r="A104" s="1">
        <v>83</v>
      </c>
      <c r="B104" s="13" t="s">
        <v>249</v>
      </c>
      <c r="C104" s="6">
        <f t="shared" si="14"/>
        <v>6643224.29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2">
        <v>0</v>
      </c>
      <c r="K104" s="5">
        <v>0</v>
      </c>
      <c r="L104" s="5">
        <v>6412281.75</v>
      </c>
      <c r="M104" s="5">
        <v>0</v>
      </c>
      <c r="N104" s="5">
        <v>0</v>
      </c>
      <c r="O104" s="5">
        <v>0</v>
      </c>
      <c r="P104" s="5">
        <v>0</v>
      </c>
      <c r="Q104" s="5">
        <v>185782</v>
      </c>
      <c r="R104" s="5">
        <v>45160.54</v>
      </c>
      <c r="S104" s="5">
        <v>0</v>
      </c>
      <c r="T104" s="5">
        <v>0</v>
      </c>
    </row>
    <row r="105" spans="1:20" ht="24.95" customHeight="1" x14ac:dyDescent="0.25">
      <c r="A105" s="1">
        <v>84</v>
      </c>
      <c r="B105" s="13" t="s">
        <v>250</v>
      </c>
      <c r="C105" s="6">
        <f t="shared" si="14"/>
        <v>20621577.349999998</v>
      </c>
      <c r="D105" s="5">
        <v>0</v>
      </c>
      <c r="E105" s="5">
        <v>197075.69</v>
      </c>
      <c r="F105" s="5">
        <v>0</v>
      </c>
      <c r="G105" s="5">
        <v>366690.17</v>
      </c>
      <c r="H105" s="5">
        <v>979926.5</v>
      </c>
      <c r="I105" s="5">
        <v>324645.56</v>
      </c>
      <c r="J105" s="2">
        <v>0</v>
      </c>
      <c r="K105" s="5">
        <v>0</v>
      </c>
      <c r="L105" s="5">
        <v>7211421.6200000001</v>
      </c>
      <c r="M105" s="5">
        <v>97608.6</v>
      </c>
      <c r="N105" s="5">
        <v>10692089.35</v>
      </c>
      <c r="O105" s="5">
        <v>136514.29999999999</v>
      </c>
      <c r="P105" s="5">
        <v>0</v>
      </c>
      <c r="Q105" s="5">
        <v>0</v>
      </c>
      <c r="R105" s="5">
        <v>615605.56000000006</v>
      </c>
      <c r="S105" s="5">
        <v>0</v>
      </c>
      <c r="T105" s="5"/>
    </row>
    <row r="106" spans="1:20" ht="24.95" customHeight="1" x14ac:dyDescent="0.25">
      <c r="A106" s="1">
        <v>85</v>
      </c>
      <c r="B106" s="13" t="s">
        <v>251</v>
      </c>
      <c r="C106" s="6">
        <f t="shared" si="14"/>
        <v>8416188.5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2">
        <v>0</v>
      </c>
      <c r="K106" s="5">
        <v>0</v>
      </c>
      <c r="L106" s="5">
        <v>8169473.9000000004</v>
      </c>
      <c r="M106" s="5">
        <v>0</v>
      </c>
      <c r="N106" s="5">
        <v>0</v>
      </c>
      <c r="O106" s="5">
        <v>0</v>
      </c>
      <c r="P106" s="5">
        <v>0</v>
      </c>
      <c r="Q106" s="5">
        <v>165370</v>
      </c>
      <c r="R106" s="5">
        <v>81344.600000000006</v>
      </c>
      <c r="S106" s="5">
        <v>0</v>
      </c>
      <c r="T106" s="5">
        <v>0</v>
      </c>
    </row>
    <row r="107" spans="1:20" s="10" customFormat="1" ht="24.95" customHeight="1" x14ac:dyDescent="0.25">
      <c r="A107" s="64" t="s">
        <v>311</v>
      </c>
      <c r="B107" s="14"/>
      <c r="C107" s="9">
        <f>SUM(C108:C112)</f>
        <v>32830120.714500003</v>
      </c>
      <c r="D107" s="9">
        <f t="shared" ref="D107:T107" si="15">SUM(D108:D112)</f>
        <v>0</v>
      </c>
      <c r="E107" s="9">
        <f t="shared" si="15"/>
        <v>627374.66999999993</v>
      </c>
      <c r="F107" s="9">
        <f t="shared" si="15"/>
        <v>0</v>
      </c>
      <c r="G107" s="9">
        <f t="shared" si="15"/>
        <v>792660.96</v>
      </c>
      <c r="H107" s="9">
        <f t="shared" si="15"/>
        <v>1746108</v>
      </c>
      <c r="I107" s="9">
        <f t="shared" si="15"/>
        <v>0</v>
      </c>
      <c r="J107" s="12">
        <f t="shared" si="15"/>
        <v>0</v>
      </c>
      <c r="K107" s="9">
        <f t="shared" si="15"/>
        <v>0</v>
      </c>
      <c r="L107" s="9">
        <f t="shared" si="15"/>
        <v>15857691.199999999</v>
      </c>
      <c r="M107" s="9">
        <f t="shared" si="15"/>
        <v>0</v>
      </c>
      <c r="N107" s="9">
        <f t="shared" si="15"/>
        <v>11284979.100000001</v>
      </c>
      <c r="O107" s="9">
        <f t="shared" si="15"/>
        <v>1255253.72</v>
      </c>
      <c r="P107" s="9">
        <f t="shared" si="15"/>
        <v>0</v>
      </c>
      <c r="Q107" s="9">
        <f t="shared" si="15"/>
        <v>483622</v>
      </c>
      <c r="R107" s="9">
        <f t="shared" si="15"/>
        <v>782431.06450000009</v>
      </c>
      <c r="S107" s="9">
        <f t="shared" si="15"/>
        <v>0</v>
      </c>
      <c r="T107" s="9">
        <f t="shared" si="15"/>
        <v>0</v>
      </c>
    </row>
    <row r="108" spans="1:20" ht="24.95" customHeight="1" x14ac:dyDescent="0.25">
      <c r="A108" s="15">
        <v>86</v>
      </c>
      <c r="B108" s="13" t="s">
        <v>252</v>
      </c>
      <c r="C108" s="6">
        <f>D108+E108+F108+G108+H108+I108+K108+L108+M108+N108+O108+P108+Q108+R108+S108+T108</f>
        <v>329683.64449999999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2">
        <v>0</v>
      </c>
      <c r="K108" s="5">
        <v>0</v>
      </c>
      <c r="L108" s="5">
        <v>0</v>
      </c>
      <c r="M108" s="5">
        <v>0</v>
      </c>
      <c r="N108" s="5">
        <v>0</v>
      </c>
      <c r="O108" s="5">
        <v>275008.5</v>
      </c>
      <c r="P108" s="5">
        <v>0</v>
      </c>
      <c r="Q108" s="5">
        <v>50000</v>
      </c>
      <c r="R108" s="5">
        <v>4675.1445000000003</v>
      </c>
      <c r="S108" s="5">
        <v>0</v>
      </c>
      <c r="T108" s="5">
        <v>0</v>
      </c>
    </row>
    <row r="109" spans="1:20" ht="24.95" customHeight="1" x14ac:dyDescent="0.25">
      <c r="A109" s="15">
        <v>87</v>
      </c>
      <c r="B109" s="13" t="s">
        <v>253</v>
      </c>
      <c r="C109" s="6">
        <f>D109+E109+F109+G109+H109+I109+K109+L109+M109+N109+O109+P109+Q109+R109+S109+T109</f>
        <v>896491.29999999993</v>
      </c>
      <c r="D109" s="5">
        <v>0</v>
      </c>
      <c r="E109" s="5">
        <v>0</v>
      </c>
      <c r="F109" s="5">
        <v>0</v>
      </c>
      <c r="G109" s="5">
        <v>792660.96</v>
      </c>
      <c r="H109" s="5">
        <v>0</v>
      </c>
      <c r="I109" s="5">
        <v>0</v>
      </c>
      <c r="J109" s="2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84580</v>
      </c>
      <c r="R109" s="5">
        <v>19250.34</v>
      </c>
      <c r="S109" s="5">
        <v>0</v>
      </c>
      <c r="T109" s="5">
        <v>0</v>
      </c>
    </row>
    <row r="110" spans="1:20" ht="24.95" customHeight="1" x14ac:dyDescent="0.25">
      <c r="A110" s="15">
        <v>88</v>
      </c>
      <c r="B110" s="13" t="s">
        <v>254</v>
      </c>
      <c r="C110" s="6">
        <f>D110+E110+F110+G110+H110+I110+K110+L110+M110+N110+O110+P110+Q110+R110+S110+T110</f>
        <v>5709727.4700000007</v>
      </c>
      <c r="D110" s="5">
        <v>0</v>
      </c>
      <c r="E110" s="5">
        <v>77410.91</v>
      </c>
      <c r="F110" s="5">
        <v>0</v>
      </c>
      <c r="G110" s="5">
        <v>0</v>
      </c>
      <c r="H110" s="5">
        <v>0</v>
      </c>
      <c r="I110" s="5">
        <v>0</v>
      </c>
      <c r="J110" s="2">
        <v>0</v>
      </c>
      <c r="K110" s="5">
        <v>0</v>
      </c>
      <c r="L110" s="5">
        <v>3698649.2</v>
      </c>
      <c r="M110" s="5">
        <v>0</v>
      </c>
      <c r="N110" s="5">
        <v>1480772.1</v>
      </c>
      <c r="O110" s="5">
        <v>305651.71999999997</v>
      </c>
      <c r="P110" s="5">
        <v>0</v>
      </c>
      <c r="Q110" s="5">
        <v>0</v>
      </c>
      <c r="R110" s="5">
        <v>147243.54</v>
      </c>
      <c r="S110" s="5">
        <v>0</v>
      </c>
      <c r="T110" s="5">
        <v>0</v>
      </c>
    </row>
    <row r="111" spans="1:20" ht="24.95" customHeight="1" x14ac:dyDescent="0.25">
      <c r="A111" s="15">
        <v>89</v>
      </c>
      <c r="B111" s="13" t="s">
        <v>255</v>
      </c>
      <c r="C111" s="6">
        <f>D111+E111+F111+G111+H111+I111+K111+L111+M111+N111+O111+P111+Q111+R111+S111+T111</f>
        <v>12930387.4</v>
      </c>
      <c r="D111" s="5">
        <v>0</v>
      </c>
      <c r="E111" s="5">
        <v>274624.18</v>
      </c>
      <c r="F111" s="5">
        <v>0</v>
      </c>
      <c r="G111" s="5">
        <v>0</v>
      </c>
      <c r="H111" s="5">
        <v>871918.32</v>
      </c>
      <c r="I111" s="5">
        <v>0</v>
      </c>
      <c r="J111" s="2">
        <v>0</v>
      </c>
      <c r="K111" s="5">
        <v>0</v>
      </c>
      <c r="L111" s="5">
        <v>6071612.6799999997</v>
      </c>
      <c r="M111" s="5">
        <v>0</v>
      </c>
      <c r="N111" s="5">
        <v>4895726.78</v>
      </c>
      <c r="O111" s="5">
        <v>336857.99</v>
      </c>
      <c r="P111" s="5">
        <v>0</v>
      </c>
      <c r="Q111" s="5">
        <v>174414</v>
      </c>
      <c r="R111" s="5">
        <v>305233.45</v>
      </c>
      <c r="S111" s="5">
        <v>0</v>
      </c>
      <c r="T111" s="5">
        <v>0</v>
      </c>
    </row>
    <row r="112" spans="1:20" ht="24.95" customHeight="1" x14ac:dyDescent="0.25">
      <c r="A112" s="15">
        <v>90</v>
      </c>
      <c r="B112" s="13" t="s">
        <v>256</v>
      </c>
      <c r="C112" s="6">
        <f>D112+E112+F112+G112+H112+I112+K112+L112+M112+N112+O112+P112+Q112+R112+S112+T112</f>
        <v>12963830.9</v>
      </c>
      <c r="D112" s="5">
        <v>0</v>
      </c>
      <c r="E112" s="5">
        <v>275339.58</v>
      </c>
      <c r="F112" s="5">
        <v>0</v>
      </c>
      <c r="G112" s="5">
        <v>0</v>
      </c>
      <c r="H112" s="5">
        <v>874189.68</v>
      </c>
      <c r="I112" s="5">
        <v>0</v>
      </c>
      <c r="J112" s="2">
        <v>0</v>
      </c>
      <c r="K112" s="5">
        <v>0</v>
      </c>
      <c r="L112" s="5">
        <v>6087429.3200000003</v>
      </c>
      <c r="M112" s="5">
        <v>0</v>
      </c>
      <c r="N112" s="5">
        <v>4908480.22</v>
      </c>
      <c r="O112" s="5">
        <v>337735.51</v>
      </c>
      <c r="P112" s="5">
        <v>0</v>
      </c>
      <c r="Q112" s="5">
        <v>174628</v>
      </c>
      <c r="R112" s="5">
        <v>306028.59000000003</v>
      </c>
      <c r="S112" s="5">
        <v>0</v>
      </c>
      <c r="T112" s="5">
        <v>0</v>
      </c>
    </row>
    <row r="113" spans="1:20" s="10" customFormat="1" ht="24.95" customHeight="1" x14ac:dyDescent="0.25">
      <c r="A113" s="64" t="s">
        <v>308</v>
      </c>
      <c r="B113" s="14"/>
      <c r="C113" s="9">
        <f>SUM(C114:C269)</f>
        <v>3517207620.7595992</v>
      </c>
      <c r="D113" s="9">
        <f t="shared" ref="D113:T113" si="16">SUM(D114:D269)</f>
        <v>594453859.10000002</v>
      </c>
      <c r="E113" s="9">
        <f t="shared" si="16"/>
        <v>73429152.149999991</v>
      </c>
      <c r="F113" s="9">
        <f t="shared" si="16"/>
        <v>167348565.63</v>
      </c>
      <c r="G113" s="9">
        <f t="shared" si="16"/>
        <v>227486317.22999996</v>
      </c>
      <c r="H113" s="9">
        <f t="shared" si="16"/>
        <v>323524528.8499999</v>
      </c>
      <c r="I113" s="9">
        <f t="shared" si="16"/>
        <v>25320792.659999996</v>
      </c>
      <c r="J113" s="12">
        <f t="shared" si="16"/>
        <v>73</v>
      </c>
      <c r="K113" s="9">
        <f t="shared" si="16"/>
        <v>234312142.40000001</v>
      </c>
      <c r="L113" s="9">
        <f t="shared" si="16"/>
        <v>691361499.60000002</v>
      </c>
      <c r="M113" s="9">
        <f t="shared" si="16"/>
        <v>54623107.49000001</v>
      </c>
      <c r="N113" s="9">
        <f t="shared" si="16"/>
        <v>936615661.87999964</v>
      </c>
      <c r="O113" s="9">
        <f t="shared" si="16"/>
        <v>81436571.939999983</v>
      </c>
      <c r="P113" s="9">
        <f t="shared" si="16"/>
        <v>29857945</v>
      </c>
      <c r="Q113" s="9">
        <f t="shared" si="16"/>
        <v>26400598</v>
      </c>
      <c r="R113" s="9">
        <f t="shared" si="16"/>
        <v>51036878.829598628</v>
      </c>
      <c r="S113" s="9">
        <f t="shared" si="16"/>
        <v>0</v>
      </c>
      <c r="T113" s="9">
        <f t="shared" si="16"/>
        <v>0</v>
      </c>
    </row>
    <row r="114" spans="1:20" ht="24.95" customHeight="1" x14ac:dyDescent="0.25">
      <c r="A114" s="1">
        <v>91</v>
      </c>
      <c r="B114" s="13" t="s">
        <v>32</v>
      </c>
      <c r="C114" s="6">
        <f t="shared" ref="C114:C145" si="17">D114+E114+F114+G114+H114+I114+K114+L114+M114+N114+O114+P114+Q114+R114+S114+T114</f>
        <v>3628432.143149389</v>
      </c>
      <c r="D114" s="5">
        <v>966731.21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2">
        <v>0</v>
      </c>
      <c r="K114" s="5">
        <v>0</v>
      </c>
      <c r="L114" s="5">
        <v>2177217.9700000002</v>
      </c>
      <c r="M114" s="5">
        <v>0</v>
      </c>
      <c r="N114" s="5">
        <v>0</v>
      </c>
      <c r="O114" s="5">
        <v>467274.89</v>
      </c>
      <c r="P114" s="5">
        <v>0</v>
      </c>
      <c r="Q114" s="5">
        <v>0</v>
      </c>
      <c r="R114" s="5">
        <v>17208.073149388798</v>
      </c>
      <c r="S114" s="5">
        <v>0</v>
      </c>
      <c r="T114" s="5">
        <v>0</v>
      </c>
    </row>
    <row r="115" spans="1:20" ht="24.95" customHeight="1" x14ac:dyDescent="0.25">
      <c r="A115" s="1">
        <v>92</v>
      </c>
      <c r="B115" s="13" t="s">
        <v>33</v>
      </c>
      <c r="C115" s="6">
        <f t="shared" si="17"/>
        <v>521380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2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521380</v>
      </c>
      <c r="R115" s="5">
        <v>0</v>
      </c>
      <c r="S115" s="5">
        <v>0</v>
      </c>
      <c r="T115" s="5">
        <v>0</v>
      </c>
    </row>
    <row r="116" spans="1:20" ht="24.95" customHeight="1" x14ac:dyDescent="0.25">
      <c r="A116" s="1">
        <v>93</v>
      </c>
      <c r="B116" s="13" t="s">
        <v>34</v>
      </c>
      <c r="C116" s="6">
        <f t="shared" si="17"/>
        <v>3210099.6729751858</v>
      </c>
      <c r="D116" s="5">
        <v>1516876.11</v>
      </c>
      <c r="E116" s="5">
        <v>197353.06</v>
      </c>
      <c r="F116" s="5">
        <v>0</v>
      </c>
      <c r="G116" s="5">
        <v>634881.06000000006</v>
      </c>
      <c r="H116" s="5">
        <v>822925.02</v>
      </c>
      <c r="I116" s="5">
        <v>0</v>
      </c>
      <c r="J116" s="2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38064.422975185145</v>
      </c>
      <c r="S116" s="5">
        <v>0</v>
      </c>
      <c r="T116" s="5">
        <v>0</v>
      </c>
    </row>
    <row r="117" spans="1:20" ht="24.95" customHeight="1" x14ac:dyDescent="0.25">
      <c r="A117" s="1">
        <v>94</v>
      </c>
      <c r="B117" s="13" t="s">
        <v>35</v>
      </c>
      <c r="C117" s="6">
        <f t="shared" si="17"/>
        <v>567593.44707999995</v>
      </c>
      <c r="D117" s="5">
        <v>0</v>
      </c>
      <c r="E117" s="5">
        <v>0</v>
      </c>
      <c r="F117" s="5">
        <v>0</v>
      </c>
      <c r="G117" s="5">
        <v>0</v>
      </c>
      <c r="H117" s="5">
        <v>560863.09</v>
      </c>
      <c r="I117" s="5">
        <v>0</v>
      </c>
      <c r="J117" s="2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6730.3570799999998</v>
      </c>
      <c r="S117" s="5">
        <v>0</v>
      </c>
      <c r="T117" s="5">
        <v>0</v>
      </c>
    </row>
    <row r="118" spans="1:20" ht="24.95" customHeight="1" x14ac:dyDescent="0.25">
      <c r="A118" s="1">
        <v>95</v>
      </c>
      <c r="B118" s="13" t="s">
        <v>36</v>
      </c>
      <c r="C118" s="6">
        <f t="shared" si="17"/>
        <v>12833664.418430453</v>
      </c>
      <c r="D118" s="5">
        <v>4734970.3099999996</v>
      </c>
      <c r="E118" s="5">
        <v>609150.30000000005</v>
      </c>
      <c r="F118" s="5">
        <v>1887975.46</v>
      </c>
      <c r="G118" s="5">
        <v>1797188.63</v>
      </c>
      <c r="H118" s="5">
        <v>2587912.59</v>
      </c>
      <c r="I118" s="5">
        <v>0</v>
      </c>
      <c r="J118" s="2">
        <v>0</v>
      </c>
      <c r="K118" s="5">
        <v>0</v>
      </c>
      <c r="L118" s="5">
        <v>0</v>
      </c>
      <c r="M118" s="5">
        <v>1094976</v>
      </c>
      <c r="N118" s="5">
        <v>0</v>
      </c>
      <c r="O118" s="5">
        <v>0</v>
      </c>
      <c r="P118" s="5">
        <v>0</v>
      </c>
      <c r="Q118" s="5">
        <v>0</v>
      </c>
      <c r="R118" s="5">
        <v>121491.12843045357</v>
      </c>
      <c r="S118" s="5">
        <v>0</v>
      </c>
      <c r="T118" s="5">
        <v>0</v>
      </c>
    </row>
    <row r="119" spans="1:20" ht="24.95" customHeight="1" x14ac:dyDescent="0.25">
      <c r="A119" s="1">
        <v>96</v>
      </c>
      <c r="B119" s="13" t="s">
        <v>37</v>
      </c>
      <c r="C119" s="6">
        <f t="shared" si="17"/>
        <v>100000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2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100000</v>
      </c>
      <c r="R119" s="5">
        <v>0</v>
      </c>
      <c r="S119" s="5">
        <v>0</v>
      </c>
      <c r="T119" s="5">
        <v>0</v>
      </c>
    </row>
    <row r="120" spans="1:20" ht="24.95" customHeight="1" x14ac:dyDescent="0.25">
      <c r="A120" s="1">
        <v>97</v>
      </c>
      <c r="B120" s="13" t="s">
        <v>38</v>
      </c>
      <c r="C120" s="6">
        <f t="shared" si="17"/>
        <v>1680099.746</v>
      </c>
      <c r="D120" s="5">
        <v>1610770.5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2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50000</v>
      </c>
      <c r="R120" s="5">
        <v>19329.245999999999</v>
      </c>
      <c r="S120" s="5">
        <v>0</v>
      </c>
      <c r="T120" s="5">
        <v>0</v>
      </c>
    </row>
    <row r="121" spans="1:20" ht="24.95" customHeight="1" x14ac:dyDescent="0.25">
      <c r="A121" s="1">
        <v>98</v>
      </c>
      <c r="B121" s="13" t="s">
        <v>40</v>
      </c>
      <c r="C121" s="6">
        <f t="shared" si="17"/>
        <v>17085870.329999998</v>
      </c>
      <c r="D121" s="5">
        <v>2720964.3</v>
      </c>
      <c r="E121" s="5">
        <v>357664.82</v>
      </c>
      <c r="F121" s="5">
        <v>0</v>
      </c>
      <c r="G121" s="5">
        <v>463949.08</v>
      </c>
      <c r="H121" s="5">
        <v>1091252.26</v>
      </c>
      <c r="I121" s="5">
        <v>0</v>
      </c>
      <c r="J121" s="2">
        <v>0</v>
      </c>
      <c r="K121" s="5">
        <v>0</v>
      </c>
      <c r="L121" s="5">
        <v>3819987.78</v>
      </c>
      <c r="M121" s="5">
        <v>0</v>
      </c>
      <c r="N121" s="5">
        <v>7747280.2800000003</v>
      </c>
      <c r="O121" s="5">
        <v>371433.16</v>
      </c>
      <c r="P121" s="5">
        <v>0</v>
      </c>
      <c r="Q121" s="5">
        <v>0</v>
      </c>
      <c r="R121" s="5">
        <v>513338.65</v>
      </c>
      <c r="S121" s="5">
        <v>0</v>
      </c>
      <c r="T121" s="5"/>
    </row>
    <row r="122" spans="1:20" ht="24.95" customHeight="1" x14ac:dyDescent="0.25">
      <c r="A122" s="1">
        <v>99</v>
      </c>
      <c r="B122" s="13" t="s">
        <v>41</v>
      </c>
      <c r="C122" s="6">
        <f t="shared" si="17"/>
        <v>17456117.019845068</v>
      </c>
      <c r="D122" s="5">
        <v>10139431.77</v>
      </c>
      <c r="E122" s="5">
        <v>1272998.3400000001</v>
      </c>
      <c r="F122" s="5">
        <v>2800596.34</v>
      </c>
      <c r="G122" s="5">
        <v>3036101.04</v>
      </c>
      <c r="H122" s="5">
        <v>0</v>
      </c>
      <c r="I122" s="5">
        <v>0</v>
      </c>
      <c r="J122" s="2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206989.52984507021</v>
      </c>
      <c r="S122" s="5">
        <v>0</v>
      </c>
      <c r="T122" s="5">
        <v>0</v>
      </c>
    </row>
    <row r="123" spans="1:20" ht="24.95" customHeight="1" x14ac:dyDescent="0.25">
      <c r="A123" s="1">
        <v>100</v>
      </c>
      <c r="B123" s="13" t="s">
        <v>42</v>
      </c>
      <c r="C123" s="6">
        <f t="shared" si="17"/>
        <v>31203896.228307866</v>
      </c>
      <c r="D123" s="5">
        <v>9016038</v>
      </c>
      <c r="E123" s="5">
        <v>1131957.06</v>
      </c>
      <c r="F123" s="5">
        <v>2490305.54</v>
      </c>
      <c r="G123" s="5">
        <v>2699717.59</v>
      </c>
      <c r="H123" s="5">
        <v>4997590.43</v>
      </c>
      <c r="I123" s="5">
        <v>0</v>
      </c>
      <c r="J123" s="2">
        <v>0</v>
      </c>
      <c r="K123" s="5">
        <v>0</v>
      </c>
      <c r="L123" s="5">
        <v>9456950.4000000004</v>
      </c>
      <c r="M123" s="5">
        <v>1227280.99</v>
      </c>
      <c r="N123" s="5">
        <v>0</v>
      </c>
      <c r="O123" s="5">
        <v>0</v>
      </c>
      <c r="P123" s="5">
        <v>0</v>
      </c>
      <c r="Q123" s="5">
        <v>0</v>
      </c>
      <c r="R123" s="5">
        <v>184056.21830786226</v>
      </c>
      <c r="S123" s="5">
        <v>0</v>
      </c>
      <c r="T123" s="5">
        <v>0</v>
      </c>
    </row>
    <row r="124" spans="1:20" ht="24.95" customHeight="1" x14ac:dyDescent="0.25">
      <c r="A124" s="1">
        <v>101</v>
      </c>
      <c r="B124" s="13" t="s">
        <v>43</v>
      </c>
      <c r="C124" s="6">
        <f t="shared" si="17"/>
        <v>8106103.8889600001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2">
        <v>0</v>
      </c>
      <c r="K124" s="5">
        <v>0</v>
      </c>
      <c r="L124" s="5">
        <v>8009984.0800000001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96119.808960000009</v>
      </c>
      <c r="S124" s="5">
        <v>0</v>
      </c>
      <c r="T124" s="5">
        <v>0</v>
      </c>
    </row>
    <row r="125" spans="1:20" ht="24.95" customHeight="1" x14ac:dyDescent="0.25">
      <c r="A125" s="1">
        <v>102</v>
      </c>
      <c r="B125" s="13" t="s">
        <v>44</v>
      </c>
      <c r="C125" s="6">
        <f t="shared" si="17"/>
        <v>46713413.028480001</v>
      </c>
      <c r="D125" s="5">
        <v>9368728.8900000006</v>
      </c>
      <c r="E125" s="5">
        <v>1176237.1499999999</v>
      </c>
      <c r="F125" s="5">
        <v>2587721.73</v>
      </c>
      <c r="G125" s="5">
        <v>2805325.6</v>
      </c>
      <c r="H125" s="5">
        <v>5193087.01</v>
      </c>
      <c r="I125" s="5">
        <v>0</v>
      </c>
      <c r="J125" s="2">
        <v>0</v>
      </c>
      <c r="K125" s="5">
        <v>0</v>
      </c>
      <c r="L125" s="5">
        <v>9826888.9700000007</v>
      </c>
      <c r="M125" s="5">
        <v>1119352.5</v>
      </c>
      <c r="N125" s="5">
        <v>12174391.189999999</v>
      </c>
      <c r="O125" s="5">
        <v>1907766</v>
      </c>
      <c r="P125" s="5">
        <v>0</v>
      </c>
      <c r="Q125" s="5">
        <v>0</v>
      </c>
      <c r="R125" s="5">
        <v>553913.98848000006</v>
      </c>
      <c r="S125" s="5">
        <v>0</v>
      </c>
      <c r="T125" s="5">
        <v>0</v>
      </c>
    </row>
    <row r="126" spans="1:20" ht="24.95" customHeight="1" x14ac:dyDescent="0.25">
      <c r="A126" s="1">
        <v>103</v>
      </c>
      <c r="B126" s="13" t="s">
        <v>45</v>
      </c>
      <c r="C126" s="6">
        <f t="shared" si="17"/>
        <v>45135602.602057494</v>
      </c>
      <c r="D126" s="5">
        <v>9000731.7400000002</v>
      </c>
      <c r="E126" s="5">
        <v>1130035.3700000001</v>
      </c>
      <c r="F126" s="5">
        <v>2486077.8199999998</v>
      </c>
      <c r="G126" s="5">
        <v>2695134.36</v>
      </c>
      <c r="H126" s="5">
        <v>4989106.17</v>
      </c>
      <c r="I126" s="5">
        <v>0</v>
      </c>
      <c r="J126" s="2">
        <v>0</v>
      </c>
      <c r="K126" s="5">
        <v>0</v>
      </c>
      <c r="L126" s="5">
        <v>9440895.6099999994</v>
      </c>
      <c r="M126" s="5">
        <v>1161041.8999999999</v>
      </c>
      <c r="N126" s="5">
        <v>11696189.58</v>
      </c>
      <c r="O126" s="5">
        <v>1979269.2</v>
      </c>
      <c r="P126" s="5">
        <v>0</v>
      </c>
      <c r="Q126" s="5">
        <v>0</v>
      </c>
      <c r="R126" s="5">
        <v>557120.8520574912</v>
      </c>
      <c r="S126" s="5">
        <v>0</v>
      </c>
      <c r="T126" s="5">
        <v>0</v>
      </c>
    </row>
    <row r="127" spans="1:20" ht="24.95" customHeight="1" x14ac:dyDescent="0.25">
      <c r="A127" s="1">
        <v>104</v>
      </c>
      <c r="B127" s="13" t="s">
        <v>46</v>
      </c>
      <c r="C127" s="6">
        <f t="shared" si="17"/>
        <v>8049123.3908799998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2">
        <v>0</v>
      </c>
      <c r="K127" s="5">
        <v>0</v>
      </c>
      <c r="L127" s="5">
        <v>7953679.2400000002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95444.150880000001</v>
      </c>
      <c r="S127" s="5">
        <v>0</v>
      </c>
      <c r="T127" s="5">
        <v>0</v>
      </c>
    </row>
    <row r="128" spans="1:20" ht="24.95" customHeight="1" x14ac:dyDescent="0.25">
      <c r="A128" s="1">
        <v>105</v>
      </c>
      <c r="B128" s="13" t="s">
        <v>47</v>
      </c>
      <c r="C128" s="6">
        <f t="shared" si="17"/>
        <v>7877953.09356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2">
        <v>0</v>
      </c>
      <c r="K128" s="5">
        <v>0</v>
      </c>
      <c r="L128" s="5">
        <v>7784538.6299999999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93414.463560000004</v>
      </c>
      <c r="S128" s="5">
        <v>0</v>
      </c>
      <c r="T128" s="5">
        <v>0</v>
      </c>
    </row>
    <row r="129" spans="1:20" ht="24.95" customHeight="1" x14ac:dyDescent="0.25">
      <c r="A129" s="1">
        <v>106</v>
      </c>
      <c r="B129" s="13" t="s">
        <v>48</v>
      </c>
      <c r="C129" s="6">
        <f t="shared" si="17"/>
        <v>7827608.8866799995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2">
        <v>0</v>
      </c>
      <c r="K129" s="5">
        <v>0</v>
      </c>
      <c r="L129" s="5">
        <v>7734791.3899999997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92817.496679999997</v>
      </c>
      <c r="S129" s="5">
        <v>0</v>
      </c>
      <c r="T129" s="5">
        <v>0</v>
      </c>
    </row>
    <row r="130" spans="1:20" ht="24.95" customHeight="1" x14ac:dyDescent="0.25">
      <c r="A130" s="1">
        <v>107</v>
      </c>
      <c r="B130" s="13" t="s">
        <v>49</v>
      </c>
      <c r="C130" s="6">
        <f t="shared" si="17"/>
        <v>36602864.481040001</v>
      </c>
      <c r="D130" s="5">
        <v>7409957.8700000001</v>
      </c>
      <c r="E130" s="5">
        <v>930314.86</v>
      </c>
      <c r="F130" s="5">
        <v>2046692.7</v>
      </c>
      <c r="G130" s="5">
        <v>2218800.9500000002</v>
      </c>
      <c r="H130" s="5">
        <v>4107340.11</v>
      </c>
      <c r="I130" s="5">
        <v>0</v>
      </c>
      <c r="J130" s="2">
        <v>0</v>
      </c>
      <c r="K130" s="5">
        <v>0</v>
      </c>
      <c r="L130" s="5">
        <v>7772327.9400000004</v>
      </c>
      <c r="M130" s="5">
        <v>1095271.5</v>
      </c>
      <c r="N130" s="5">
        <v>8721408.8900000006</v>
      </c>
      <c r="O130" s="5">
        <v>1866723.6</v>
      </c>
      <c r="P130" s="5">
        <v>0</v>
      </c>
      <c r="Q130" s="5">
        <v>0</v>
      </c>
      <c r="R130" s="5">
        <v>434026.06104000006</v>
      </c>
      <c r="S130" s="5">
        <v>0</v>
      </c>
      <c r="T130" s="5">
        <v>0</v>
      </c>
    </row>
    <row r="131" spans="1:20" ht="24.95" customHeight="1" x14ac:dyDescent="0.25">
      <c r="A131" s="1">
        <v>108</v>
      </c>
      <c r="B131" s="13" t="s">
        <v>50</v>
      </c>
      <c r="C131" s="6">
        <f t="shared" si="17"/>
        <v>44144858.140399098</v>
      </c>
      <c r="D131" s="5">
        <v>8824817.4600000009</v>
      </c>
      <c r="E131" s="5">
        <v>1107949.46</v>
      </c>
      <c r="F131" s="5">
        <v>2437488.81</v>
      </c>
      <c r="G131" s="5">
        <v>2642459.46</v>
      </c>
      <c r="H131" s="5">
        <v>4891596.87</v>
      </c>
      <c r="I131" s="5">
        <v>0</v>
      </c>
      <c r="J131" s="2">
        <v>0</v>
      </c>
      <c r="K131" s="5">
        <v>0</v>
      </c>
      <c r="L131" s="5">
        <v>9256378.5700000003</v>
      </c>
      <c r="M131" s="5">
        <v>1160970.1000000001</v>
      </c>
      <c r="N131" s="5">
        <v>11467594.08</v>
      </c>
      <c r="O131" s="5">
        <v>1979146.8</v>
      </c>
      <c r="P131" s="5">
        <v>0</v>
      </c>
      <c r="Q131" s="5">
        <v>0</v>
      </c>
      <c r="R131" s="5">
        <v>376456.53039909789</v>
      </c>
      <c r="S131" s="5">
        <v>0</v>
      </c>
      <c r="T131" s="5">
        <v>0</v>
      </c>
    </row>
    <row r="132" spans="1:20" ht="24.95" customHeight="1" x14ac:dyDescent="0.25">
      <c r="A132" s="1">
        <v>109</v>
      </c>
      <c r="B132" s="13" t="s">
        <v>51</v>
      </c>
      <c r="C132" s="6">
        <f t="shared" si="17"/>
        <v>5539107.3548800005</v>
      </c>
      <c r="D132" s="5">
        <v>0</v>
      </c>
      <c r="E132" s="5">
        <v>0</v>
      </c>
      <c r="F132" s="5">
        <v>0</v>
      </c>
      <c r="G132" s="5">
        <v>0</v>
      </c>
      <c r="H132" s="5">
        <v>5473426.2400000002</v>
      </c>
      <c r="I132" s="5">
        <v>0</v>
      </c>
      <c r="J132" s="2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65681.114880000008</v>
      </c>
      <c r="S132" s="5">
        <v>0</v>
      </c>
      <c r="T132" s="5">
        <v>0</v>
      </c>
    </row>
    <row r="133" spans="1:20" ht="24.95" customHeight="1" x14ac:dyDescent="0.25">
      <c r="A133" s="1">
        <v>110</v>
      </c>
      <c r="B133" s="13" t="s">
        <v>52</v>
      </c>
      <c r="C133" s="6">
        <f t="shared" si="17"/>
        <v>12951887.301289752</v>
      </c>
      <c r="D133" s="5">
        <v>7523138.0199999996</v>
      </c>
      <c r="E133" s="5">
        <v>944524.55</v>
      </c>
      <c r="F133" s="5">
        <v>2077954</v>
      </c>
      <c r="G133" s="5">
        <v>2252691.04</v>
      </c>
      <c r="H133" s="5">
        <v>0</v>
      </c>
      <c r="I133" s="5">
        <v>0</v>
      </c>
      <c r="J133" s="2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153579.69128975348</v>
      </c>
      <c r="S133" s="5">
        <v>0</v>
      </c>
      <c r="T133" s="5">
        <v>0</v>
      </c>
    </row>
    <row r="134" spans="1:20" ht="24.95" customHeight="1" x14ac:dyDescent="0.25">
      <c r="A134" s="1">
        <v>111</v>
      </c>
      <c r="B134" s="13" t="s">
        <v>53</v>
      </c>
      <c r="C134" s="6">
        <f t="shared" si="17"/>
        <v>8244367.3870799998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2">
        <v>0</v>
      </c>
      <c r="K134" s="5">
        <v>0</v>
      </c>
      <c r="L134" s="5">
        <v>8146608.0899999999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97759.297080000004</v>
      </c>
      <c r="S134" s="5">
        <v>0</v>
      </c>
      <c r="T134" s="5">
        <v>0</v>
      </c>
    </row>
    <row r="135" spans="1:20" ht="24.95" customHeight="1" x14ac:dyDescent="0.25">
      <c r="A135" s="1">
        <v>112</v>
      </c>
      <c r="B135" s="13" t="s">
        <v>54</v>
      </c>
      <c r="C135" s="6">
        <f t="shared" si="17"/>
        <v>6929289.3665600009</v>
      </c>
      <c r="D135" s="5">
        <v>0</v>
      </c>
      <c r="E135" s="5">
        <v>1225984.58</v>
      </c>
      <c r="F135" s="5">
        <v>2697166.08</v>
      </c>
      <c r="G135" s="5">
        <v>2923973.22</v>
      </c>
      <c r="H135" s="5">
        <v>0</v>
      </c>
      <c r="I135" s="5">
        <v>0</v>
      </c>
      <c r="J135" s="2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82165.486560000005</v>
      </c>
      <c r="S135" s="5">
        <v>0</v>
      </c>
      <c r="T135" s="5">
        <v>0</v>
      </c>
    </row>
    <row r="136" spans="1:20" ht="24.95" customHeight="1" x14ac:dyDescent="0.25">
      <c r="A136" s="1">
        <v>113</v>
      </c>
      <c r="B136" s="13" t="s">
        <v>55</v>
      </c>
      <c r="C136" s="6">
        <f t="shared" si="17"/>
        <v>29788120.890561469</v>
      </c>
      <c r="D136" s="5">
        <v>10232562.859999999</v>
      </c>
      <c r="E136" s="5">
        <v>1284690.8799999999</v>
      </c>
      <c r="F136" s="5">
        <v>2826319.94</v>
      </c>
      <c r="G136" s="5">
        <v>3063987.75</v>
      </c>
      <c r="H136" s="5">
        <v>0</v>
      </c>
      <c r="I136" s="5">
        <v>0</v>
      </c>
      <c r="J136" s="2">
        <v>0</v>
      </c>
      <c r="K136" s="5">
        <v>0</v>
      </c>
      <c r="L136" s="5">
        <v>10732967.119999999</v>
      </c>
      <c r="M136" s="5">
        <v>1281881.3</v>
      </c>
      <c r="N136" s="5">
        <v>0</v>
      </c>
      <c r="O136" s="5">
        <v>0</v>
      </c>
      <c r="P136" s="5">
        <v>0</v>
      </c>
      <c r="Q136" s="5">
        <v>0</v>
      </c>
      <c r="R136" s="5">
        <v>365711.04056146945</v>
      </c>
      <c r="S136" s="5">
        <v>0</v>
      </c>
      <c r="T136" s="5">
        <v>0</v>
      </c>
    </row>
    <row r="137" spans="1:20" ht="24.95" customHeight="1" x14ac:dyDescent="0.25">
      <c r="A137" s="1">
        <v>114</v>
      </c>
      <c r="B137" s="13" t="s">
        <v>56</v>
      </c>
      <c r="C137" s="6">
        <f t="shared" si="17"/>
        <v>8262283.9691333016</v>
      </c>
      <c r="D137" s="5">
        <v>0</v>
      </c>
      <c r="E137" s="5">
        <v>1204034</v>
      </c>
      <c r="F137" s="5">
        <v>2648874.7999999998</v>
      </c>
      <c r="G137" s="5">
        <v>2871621.09</v>
      </c>
      <c r="H137" s="5">
        <v>0</v>
      </c>
      <c r="I137" s="5">
        <v>0</v>
      </c>
      <c r="J137" s="2">
        <v>0</v>
      </c>
      <c r="K137" s="5">
        <v>0</v>
      </c>
      <c r="L137" s="5">
        <v>0</v>
      </c>
      <c r="M137" s="5">
        <v>1430794.5</v>
      </c>
      <c r="N137" s="5">
        <v>0</v>
      </c>
      <c r="O137" s="5">
        <v>0</v>
      </c>
      <c r="P137" s="5">
        <v>0</v>
      </c>
      <c r="Q137" s="5">
        <v>0</v>
      </c>
      <c r="R137" s="5">
        <v>106959.57913330177</v>
      </c>
      <c r="S137" s="5">
        <v>0</v>
      </c>
      <c r="T137" s="5">
        <v>0</v>
      </c>
    </row>
    <row r="138" spans="1:20" ht="24.95" customHeight="1" x14ac:dyDescent="0.25">
      <c r="A138" s="1">
        <v>115</v>
      </c>
      <c r="B138" s="13" t="s">
        <v>57</v>
      </c>
      <c r="C138" s="6">
        <f t="shared" si="17"/>
        <v>6829853.6974799996</v>
      </c>
      <c r="D138" s="5">
        <v>0</v>
      </c>
      <c r="E138" s="5">
        <v>1208391.6399999999</v>
      </c>
      <c r="F138" s="5">
        <v>2658461.6</v>
      </c>
      <c r="G138" s="5">
        <v>2882014.05</v>
      </c>
      <c r="H138" s="5">
        <v>0</v>
      </c>
      <c r="I138" s="5">
        <v>0</v>
      </c>
      <c r="J138" s="2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80986.407480000009</v>
      </c>
      <c r="S138" s="5">
        <v>0</v>
      </c>
      <c r="T138" s="5">
        <v>0</v>
      </c>
    </row>
    <row r="139" spans="1:20" ht="24.95" customHeight="1" x14ac:dyDescent="0.25">
      <c r="A139" s="1">
        <v>116</v>
      </c>
      <c r="B139" s="13" t="s">
        <v>58</v>
      </c>
      <c r="C139" s="6">
        <f t="shared" si="17"/>
        <v>34535762.763480008</v>
      </c>
      <c r="D139" s="5">
        <v>9069933.3100000005</v>
      </c>
      <c r="E139" s="5">
        <v>1138723.58</v>
      </c>
      <c r="F139" s="5">
        <v>2505191.87</v>
      </c>
      <c r="G139" s="5">
        <v>2715855.74</v>
      </c>
      <c r="H139" s="5">
        <v>5027464.5999999996</v>
      </c>
      <c r="I139" s="5">
        <v>0</v>
      </c>
      <c r="J139" s="2">
        <v>0</v>
      </c>
      <c r="K139" s="5">
        <v>0</v>
      </c>
      <c r="L139" s="5">
        <v>0</v>
      </c>
      <c r="M139" s="5">
        <v>1107070.5</v>
      </c>
      <c r="N139" s="5">
        <v>10675174.99</v>
      </c>
      <c r="O139" s="5">
        <v>1886833.2</v>
      </c>
      <c r="P139" s="5">
        <v>0</v>
      </c>
      <c r="Q139" s="5">
        <v>0</v>
      </c>
      <c r="R139" s="5">
        <v>409514.9734800001</v>
      </c>
      <c r="S139" s="5">
        <v>0</v>
      </c>
      <c r="T139" s="5">
        <v>0</v>
      </c>
    </row>
    <row r="140" spans="1:20" ht="24.95" customHeight="1" x14ac:dyDescent="0.25">
      <c r="A140" s="1">
        <v>117</v>
      </c>
      <c r="B140" s="13" t="s">
        <v>59</v>
      </c>
      <c r="C140" s="6">
        <f t="shared" si="17"/>
        <v>1703254.2203599999</v>
      </c>
      <c r="D140" s="5">
        <v>0</v>
      </c>
      <c r="E140" s="5">
        <v>0</v>
      </c>
      <c r="F140" s="5">
        <v>0</v>
      </c>
      <c r="G140" s="5">
        <v>0</v>
      </c>
      <c r="H140" s="5">
        <v>1683057.53</v>
      </c>
      <c r="I140" s="5">
        <v>0</v>
      </c>
      <c r="J140" s="2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20196.690360000001</v>
      </c>
      <c r="S140" s="5">
        <v>0</v>
      </c>
      <c r="T140" s="5">
        <v>0</v>
      </c>
    </row>
    <row r="141" spans="1:20" ht="24.95" customHeight="1" x14ac:dyDescent="0.25">
      <c r="A141" s="1">
        <v>118</v>
      </c>
      <c r="B141" s="13" t="s">
        <v>60</v>
      </c>
      <c r="C141" s="6">
        <f t="shared" si="17"/>
        <v>20412704.702822614</v>
      </c>
      <c r="D141" s="5">
        <v>8969041.3000000007</v>
      </c>
      <c r="E141" s="5">
        <v>1126056.6599999999</v>
      </c>
      <c r="F141" s="5">
        <v>2477324.65</v>
      </c>
      <c r="G141" s="5">
        <v>2685645.13</v>
      </c>
      <c r="H141" s="5">
        <v>4971540.1500000004</v>
      </c>
      <c r="I141" s="5">
        <v>0</v>
      </c>
      <c r="J141" s="2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183096.81282261349</v>
      </c>
      <c r="S141" s="5">
        <v>0</v>
      </c>
      <c r="T141" s="5">
        <v>0</v>
      </c>
    </row>
    <row r="142" spans="1:20" ht="24.95" customHeight="1" x14ac:dyDescent="0.25">
      <c r="A142" s="1">
        <v>119</v>
      </c>
      <c r="B142" s="13" t="s">
        <v>61</v>
      </c>
      <c r="C142" s="6">
        <f t="shared" si="17"/>
        <v>65853568.200199991</v>
      </c>
      <c r="D142" s="5">
        <v>13574934.17</v>
      </c>
      <c r="E142" s="5">
        <v>1704323.19</v>
      </c>
      <c r="F142" s="5">
        <v>3749511.01</v>
      </c>
      <c r="G142" s="5">
        <v>4064810.8</v>
      </c>
      <c r="H142" s="5">
        <v>7524586.8600000003</v>
      </c>
      <c r="I142" s="5">
        <v>0</v>
      </c>
      <c r="J142" s="2">
        <v>0</v>
      </c>
      <c r="K142" s="5">
        <v>0</v>
      </c>
      <c r="L142" s="5">
        <v>14238790.82</v>
      </c>
      <c r="M142" s="5">
        <v>1567197</v>
      </c>
      <c r="N142" s="5">
        <v>15977493.199999999</v>
      </c>
      <c r="O142" s="5">
        <v>2671048.7999999998</v>
      </c>
      <c r="P142" s="5">
        <v>0</v>
      </c>
      <c r="Q142" s="5">
        <v>0</v>
      </c>
      <c r="R142" s="5">
        <v>780872.35019999999</v>
      </c>
      <c r="S142" s="5">
        <v>0</v>
      </c>
      <c r="T142" s="5">
        <v>0</v>
      </c>
    </row>
    <row r="143" spans="1:20" ht="24.95" customHeight="1" x14ac:dyDescent="0.25">
      <c r="A143" s="1">
        <v>120</v>
      </c>
      <c r="B143" s="13" t="s">
        <v>62</v>
      </c>
      <c r="C143" s="6">
        <f t="shared" si="17"/>
        <v>38577186.190279998</v>
      </c>
      <c r="D143" s="5">
        <v>0</v>
      </c>
      <c r="E143" s="5">
        <v>0</v>
      </c>
      <c r="F143" s="5">
        <v>0</v>
      </c>
      <c r="G143" s="5">
        <v>0</v>
      </c>
      <c r="H143" s="5">
        <v>7116266.6900000004</v>
      </c>
      <c r="I143" s="5">
        <v>0</v>
      </c>
      <c r="J143" s="2">
        <v>0</v>
      </c>
      <c r="K143" s="5">
        <v>0</v>
      </c>
      <c r="L143" s="5">
        <v>13466125.73</v>
      </c>
      <c r="M143" s="5">
        <v>0</v>
      </c>
      <c r="N143" s="5">
        <v>15110477.77</v>
      </c>
      <c r="O143" s="5">
        <v>2798920.8</v>
      </c>
      <c r="P143" s="5">
        <v>0</v>
      </c>
      <c r="Q143" s="5">
        <v>0</v>
      </c>
      <c r="R143" s="5">
        <v>85395.200280000005</v>
      </c>
      <c r="S143" s="5">
        <v>0</v>
      </c>
      <c r="T143" s="5">
        <v>0</v>
      </c>
    </row>
    <row r="144" spans="1:20" ht="24.95" customHeight="1" x14ac:dyDescent="0.25">
      <c r="A144" s="1">
        <v>121</v>
      </c>
      <c r="B144" s="13" t="s">
        <v>63</v>
      </c>
      <c r="C144" s="6">
        <f t="shared" si="17"/>
        <v>13158406.343719998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2">
        <v>0</v>
      </c>
      <c r="K144" s="5">
        <v>0</v>
      </c>
      <c r="L144" s="5">
        <v>0</v>
      </c>
      <c r="M144" s="5">
        <v>0</v>
      </c>
      <c r="N144" s="5">
        <v>10682776.609999999</v>
      </c>
      <c r="O144" s="5">
        <v>2319601.2000000002</v>
      </c>
      <c r="P144" s="5">
        <v>0</v>
      </c>
      <c r="Q144" s="5">
        <v>0</v>
      </c>
      <c r="R144" s="5">
        <v>156028.53371999998</v>
      </c>
      <c r="S144" s="5">
        <v>0</v>
      </c>
      <c r="T144" s="5">
        <v>0</v>
      </c>
    </row>
    <row r="145" spans="1:20" ht="24.95" customHeight="1" x14ac:dyDescent="0.25">
      <c r="A145" s="1">
        <v>122</v>
      </c>
      <c r="B145" s="13" t="s">
        <v>64</v>
      </c>
      <c r="C145" s="6">
        <f t="shared" si="17"/>
        <v>24657739.128439996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2">
        <v>0</v>
      </c>
      <c r="K145" s="5">
        <v>0</v>
      </c>
      <c r="L145" s="5">
        <v>9866686.7599999998</v>
      </c>
      <c r="M145" s="5">
        <v>0</v>
      </c>
      <c r="N145" s="5">
        <v>12223696.109999999</v>
      </c>
      <c r="O145" s="5">
        <v>2274972</v>
      </c>
      <c r="P145" s="5">
        <v>0</v>
      </c>
      <c r="Q145" s="5">
        <v>0</v>
      </c>
      <c r="R145" s="5">
        <v>292384.25843999995</v>
      </c>
      <c r="S145" s="5">
        <v>0</v>
      </c>
      <c r="T145" s="5">
        <v>0</v>
      </c>
    </row>
    <row r="146" spans="1:20" ht="24.95" customHeight="1" x14ac:dyDescent="0.25">
      <c r="A146" s="1">
        <v>123</v>
      </c>
      <c r="B146" s="13" t="s">
        <v>65</v>
      </c>
      <c r="C146" s="6">
        <f t="shared" ref="C146:C177" si="18">D146+E146+F146+G146+H146+I146+K146+L146+M146+N146+O146+P146+Q146+R146+S146+T146</f>
        <v>27512494.999671955</v>
      </c>
      <c r="D146" s="5">
        <v>6108925.1799999997</v>
      </c>
      <c r="E146" s="5">
        <v>766971.15</v>
      </c>
      <c r="F146" s="5">
        <v>1687336.52</v>
      </c>
      <c r="G146" s="5">
        <v>1829226.18</v>
      </c>
      <c r="H146" s="5">
        <v>0</v>
      </c>
      <c r="I146" s="5">
        <v>0</v>
      </c>
      <c r="J146" s="2">
        <v>0</v>
      </c>
      <c r="K146" s="5">
        <v>0</v>
      </c>
      <c r="L146" s="5">
        <v>6407670.6900000004</v>
      </c>
      <c r="M146" s="5">
        <v>929257.14</v>
      </c>
      <c r="N146" s="5">
        <v>7938370.9199999999</v>
      </c>
      <c r="O146" s="5">
        <v>1584137.52</v>
      </c>
      <c r="P146" s="5">
        <v>0</v>
      </c>
      <c r="Q146" s="5">
        <v>0</v>
      </c>
      <c r="R146" s="5">
        <v>260599.69967195348</v>
      </c>
      <c r="S146" s="5">
        <v>0</v>
      </c>
      <c r="T146" s="5">
        <v>0</v>
      </c>
    </row>
    <row r="147" spans="1:20" ht="24.95" customHeight="1" x14ac:dyDescent="0.25">
      <c r="A147" s="1">
        <v>124</v>
      </c>
      <c r="B147" s="13" t="s">
        <v>66</v>
      </c>
      <c r="C147" s="6">
        <f t="shared" si="18"/>
        <v>24033194.723521356</v>
      </c>
      <c r="D147" s="5">
        <v>9911088.1300000008</v>
      </c>
      <c r="E147" s="5">
        <v>1244329.96</v>
      </c>
      <c r="F147" s="5">
        <v>2737525.91</v>
      </c>
      <c r="G147" s="5">
        <v>2967726.96</v>
      </c>
      <c r="H147" s="5">
        <v>5493716.7699999996</v>
      </c>
      <c r="I147" s="5">
        <v>0</v>
      </c>
      <c r="J147" s="2">
        <v>0</v>
      </c>
      <c r="K147" s="5">
        <v>0</v>
      </c>
      <c r="L147" s="5">
        <v>0</v>
      </c>
      <c r="M147" s="5">
        <v>1383410.09</v>
      </c>
      <c r="N147" s="5">
        <v>0</v>
      </c>
      <c r="O147" s="5">
        <v>0</v>
      </c>
      <c r="P147" s="5">
        <v>0</v>
      </c>
      <c r="Q147" s="5">
        <v>0</v>
      </c>
      <c r="R147" s="5">
        <v>295396.90352135408</v>
      </c>
      <c r="S147" s="5">
        <v>0</v>
      </c>
      <c r="T147" s="5">
        <v>0</v>
      </c>
    </row>
    <row r="148" spans="1:20" ht="24.95" customHeight="1" x14ac:dyDescent="0.25">
      <c r="A148" s="1">
        <v>125</v>
      </c>
      <c r="B148" s="13" t="s">
        <v>67</v>
      </c>
      <c r="C148" s="6">
        <f t="shared" si="18"/>
        <v>28609673.987119999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2">
        <v>0</v>
      </c>
      <c r="K148" s="5">
        <v>0</v>
      </c>
      <c r="L148" s="5">
        <v>11795069.76</v>
      </c>
      <c r="M148" s="5">
        <v>0</v>
      </c>
      <c r="N148" s="5">
        <v>13959938.869999999</v>
      </c>
      <c r="O148" s="5">
        <v>2713124.52</v>
      </c>
      <c r="P148" s="5">
        <v>0</v>
      </c>
      <c r="Q148" s="5">
        <v>0</v>
      </c>
      <c r="R148" s="5">
        <v>141540.83712000001</v>
      </c>
      <c r="S148" s="5">
        <v>0</v>
      </c>
      <c r="T148" s="5">
        <v>0</v>
      </c>
    </row>
    <row r="149" spans="1:20" ht="24.95" customHeight="1" x14ac:dyDescent="0.25">
      <c r="A149" s="1">
        <v>126</v>
      </c>
      <c r="B149" s="13" t="s">
        <v>68</v>
      </c>
      <c r="C149" s="6">
        <f t="shared" si="18"/>
        <v>5207626.62</v>
      </c>
      <c r="D149" s="5">
        <v>0</v>
      </c>
      <c r="E149" s="5">
        <v>0</v>
      </c>
      <c r="F149" s="5">
        <v>0</v>
      </c>
      <c r="G149" s="5">
        <v>0</v>
      </c>
      <c r="H149" s="5">
        <v>4979434.88</v>
      </c>
      <c r="I149" s="5">
        <v>0</v>
      </c>
      <c r="J149" s="2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142830</v>
      </c>
      <c r="R149" s="5">
        <v>85361.74</v>
      </c>
      <c r="S149" s="5">
        <v>0</v>
      </c>
      <c r="T149" s="5">
        <v>0</v>
      </c>
    </row>
    <row r="150" spans="1:20" ht="24.95" customHeight="1" x14ac:dyDescent="0.25">
      <c r="A150" s="1">
        <v>127</v>
      </c>
      <c r="B150" s="13" t="s">
        <v>69</v>
      </c>
      <c r="C150" s="6">
        <f t="shared" si="18"/>
        <v>56651662.790000007</v>
      </c>
      <c r="D150" s="5">
        <v>11779708.779999999</v>
      </c>
      <c r="E150" s="5">
        <v>1232653.51</v>
      </c>
      <c r="F150" s="5">
        <v>2600292.7999999998</v>
      </c>
      <c r="G150" s="5">
        <v>11534975.34</v>
      </c>
      <c r="H150" s="5">
        <v>4191060.16</v>
      </c>
      <c r="I150" s="5">
        <v>0</v>
      </c>
      <c r="J150" s="2">
        <v>0</v>
      </c>
      <c r="K150" s="5">
        <v>0</v>
      </c>
      <c r="L150" s="5">
        <v>10162173.699999999</v>
      </c>
      <c r="M150" s="5">
        <v>659633.1</v>
      </c>
      <c r="N150" s="5">
        <v>12995728.060000001</v>
      </c>
      <c r="O150" s="5">
        <v>1124244.24</v>
      </c>
      <c r="P150" s="5">
        <v>0</v>
      </c>
      <c r="Q150" s="5">
        <v>0</v>
      </c>
      <c r="R150" s="5">
        <v>371193.1</v>
      </c>
      <c r="S150" s="5">
        <v>0</v>
      </c>
      <c r="T150" s="5">
        <v>0</v>
      </c>
    </row>
    <row r="151" spans="1:20" ht="24.95" customHeight="1" x14ac:dyDescent="0.25">
      <c r="A151" s="1">
        <v>128</v>
      </c>
      <c r="B151" s="13" t="s">
        <v>70</v>
      </c>
      <c r="C151" s="6">
        <f t="shared" si="18"/>
        <v>22201429.400659468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2">
        <v>0</v>
      </c>
      <c r="K151" s="5">
        <v>0</v>
      </c>
      <c r="L151" s="5">
        <v>0</v>
      </c>
      <c r="M151" s="5">
        <v>1591447</v>
      </c>
      <c r="N151" s="5">
        <v>17170651.43</v>
      </c>
      <c r="O151" s="5">
        <v>2712996</v>
      </c>
      <c r="P151" s="5">
        <v>0</v>
      </c>
      <c r="Q151" s="5">
        <v>0</v>
      </c>
      <c r="R151" s="5">
        <v>726334.97065946681</v>
      </c>
      <c r="S151" s="5">
        <v>0</v>
      </c>
      <c r="T151" s="5">
        <v>0</v>
      </c>
    </row>
    <row r="152" spans="1:20" ht="24.95" customHeight="1" x14ac:dyDescent="0.25">
      <c r="A152" s="1">
        <v>129</v>
      </c>
      <c r="B152" s="13" t="s">
        <v>71</v>
      </c>
      <c r="C152" s="6">
        <f t="shared" si="18"/>
        <v>17673316.130000003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2">
        <v>0</v>
      </c>
      <c r="K152" s="5">
        <v>0</v>
      </c>
      <c r="L152" s="5">
        <v>0</v>
      </c>
      <c r="M152" s="5">
        <v>574080.5</v>
      </c>
      <c r="N152" s="5">
        <v>16104381.130000001</v>
      </c>
      <c r="O152" s="5">
        <v>674018.7</v>
      </c>
      <c r="P152" s="5">
        <v>0</v>
      </c>
      <c r="Q152" s="5">
        <v>0</v>
      </c>
      <c r="R152" s="5">
        <v>320835.8</v>
      </c>
      <c r="S152" s="5">
        <v>0</v>
      </c>
      <c r="T152" s="5">
        <v>0</v>
      </c>
    </row>
    <row r="153" spans="1:20" ht="24.95" customHeight="1" x14ac:dyDescent="0.25">
      <c r="A153" s="1">
        <v>130</v>
      </c>
      <c r="B153" s="13" t="s">
        <v>72</v>
      </c>
      <c r="C153" s="6">
        <f t="shared" si="18"/>
        <v>11943633.960000001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2">
        <v>0</v>
      </c>
      <c r="K153" s="5">
        <v>0</v>
      </c>
      <c r="L153" s="5">
        <v>11644442.880000001</v>
      </c>
      <c r="M153" s="5">
        <v>0</v>
      </c>
      <c r="N153" s="5">
        <v>0</v>
      </c>
      <c r="O153" s="5">
        <v>0</v>
      </c>
      <c r="P153" s="5">
        <v>0</v>
      </c>
      <c r="Q153" s="5">
        <v>50000</v>
      </c>
      <c r="R153" s="5">
        <v>249191.08</v>
      </c>
      <c r="S153" s="5">
        <v>0</v>
      </c>
      <c r="T153" s="5">
        <v>0</v>
      </c>
    </row>
    <row r="154" spans="1:20" ht="24.95" customHeight="1" x14ac:dyDescent="0.25">
      <c r="A154" s="1">
        <v>131</v>
      </c>
      <c r="B154" s="13" t="s">
        <v>73</v>
      </c>
      <c r="C154" s="6">
        <f t="shared" si="18"/>
        <v>17583829.4215471</v>
      </c>
      <c r="D154" s="5">
        <v>6490503.9500000002</v>
      </c>
      <c r="E154" s="5">
        <v>814878.09</v>
      </c>
      <c r="F154" s="5">
        <v>1792731.79</v>
      </c>
      <c r="G154" s="5">
        <v>1943484.23</v>
      </c>
      <c r="H154" s="5">
        <v>3597686.75</v>
      </c>
      <c r="I154" s="5">
        <v>1051192.73</v>
      </c>
      <c r="J154" s="2">
        <v>0</v>
      </c>
      <c r="K154" s="5">
        <v>0</v>
      </c>
      <c r="L154" s="5">
        <v>0</v>
      </c>
      <c r="M154" s="5">
        <v>978993</v>
      </c>
      <c r="N154" s="5">
        <v>0</v>
      </c>
      <c r="O154" s="5">
        <v>0</v>
      </c>
      <c r="P154" s="5">
        <v>0</v>
      </c>
      <c r="Q154" s="5">
        <v>500000</v>
      </c>
      <c r="R154" s="5">
        <v>414358.88154709904</v>
      </c>
      <c r="S154" s="5">
        <v>0</v>
      </c>
      <c r="T154" s="5">
        <v>0</v>
      </c>
    </row>
    <row r="155" spans="1:20" ht="24.95" customHeight="1" x14ac:dyDescent="0.25">
      <c r="A155" s="1">
        <v>132</v>
      </c>
      <c r="B155" s="13" t="s">
        <v>74</v>
      </c>
      <c r="C155" s="6">
        <f t="shared" si="18"/>
        <v>5288509.59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2">
        <v>0</v>
      </c>
      <c r="K155" s="5">
        <v>0</v>
      </c>
      <c r="L155" s="5">
        <v>5105007.18</v>
      </c>
      <c r="M155" s="5">
        <v>0</v>
      </c>
      <c r="N155" s="5">
        <v>0</v>
      </c>
      <c r="O155" s="5">
        <v>0</v>
      </c>
      <c r="P155" s="5">
        <v>0</v>
      </c>
      <c r="Q155" s="5">
        <v>95988</v>
      </c>
      <c r="R155" s="5">
        <v>87514.41</v>
      </c>
      <c r="S155" s="5">
        <v>0</v>
      </c>
      <c r="T155" s="5">
        <v>0</v>
      </c>
    </row>
    <row r="156" spans="1:20" ht="24.95" customHeight="1" x14ac:dyDescent="0.25">
      <c r="A156" s="1">
        <v>133</v>
      </c>
      <c r="B156" s="13" t="s">
        <v>75</v>
      </c>
      <c r="C156" s="6">
        <f t="shared" si="18"/>
        <v>2279224.42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2">
        <v>0</v>
      </c>
      <c r="K156" s="5">
        <v>0</v>
      </c>
      <c r="L156" s="5">
        <v>0</v>
      </c>
      <c r="M156" s="5">
        <v>0</v>
      </c>
      <c r="N156" s="5">
        <v>2039158.44</v>
      </c>
      <c r="O156" s="5">
        <v>0</v>
      </c>
      <c r="P156" s="5">
        <v>0</v>
      </c>
      <c r="Q156" s="5">
        <v>0</v>
      </c>
      <c r="R156" s="5">
        <v>240065.98</v>
      </c>
      <c r="S156" s="5">
        <v>0</v>
      </c>
      <c r="T156" s="5">
        <v>0</v>
      </c>
    </row>
    <row r="157" spans="1:20" ht="24.95" customHeight="1" x14ac:dyDescent="0.25">
      <c r="A157" s="1">
        <v>134</v>
      </c>
      <c r="B157" s="13" t="s">
        <v>76</v>
      </c>
      <c r="C157" s="6">
        <f t="shared" si="18"/>
        <v>4256134.32596</v>
      </c>
      <c r="D157" s="5">
        <v>4205666.33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2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50467.99596</v>
      </c>
      <c r="S157" s="5">
        <v>0</v>
      </c>
      <c r="T157" s="5">
        <v>0</v>
      </c>
    </row>
    <row r="158" spans="1:20" ht="24.95" customHeight="1" x14ac:dyDescent="0.25">
      <c r="A158" s="1">
        <v>135</v>
      </c>
      <c r="B158" s="13" t="s">
        <v>77</v>
      </c>
      <c r="C158" s="6">
        <f t="shared" si="18"/>
        <v>53945274.304192014</v>
      </c>
      <c r="D158" s="5">
        <v>18724747.600000001</v>
      </c>
      <c r="E158" s="5">
        <v>0</v>
      </c>
      <c r="F158" s="5">
        <v>0</v>
      </c>
      <c r="G158" s="5">
        <v>0</v>
      </c>
      <c r="H158" s="5">
        <v>4286164.16</v>
      </c>
      <c r="I158" s="5">
        <v>0</v>
      </c>
      <c r="J158" s="2">
        <v>0</v>
      </c>
      <c r="K158" s="5">
        <v>0</v>
      </c>
      <c r="L158" s="5">
        <v>16075275.970000001</v>
      </c>
      <c r="M158" s="5">
        <v>851183.81</v>
      </c>
      <c r="N158" s="5">
        <v>12301015.17</v>
      </c>
      <c r="O158" s="5">
        <v>1067220.31</v>
      </c>
      <c r="P158" s="5">
        <v>0</v>
      </c>
      <c r="Q158" s="5">
        <v>0</v>
      </c>
      <c r="R158" s="5">
        <v>639667.28419200005</v>
      </c>
      <c r="S158" s="5">
        <v>0</v>
      </c>
      <c r="T158" s="5">
        <v>0</v>
      </c>
    </row>
    <row r="159" spans="1:20" ht="24.95" customHeight="1" x14ac:dyDescent="0.25">
      <c r="A159" s="1">
        <v>136</v>
      </c>
      <c r="B159" s="13" t="s">
        <v>78</v>
      </c>
      <c r="C159" s="6">
        <f t="shared" si="18"/>
        <v>6195541.2155999998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2">
        <v>0</v>
      </c>
      <c r="K159" s="5">
        <v>0</v>
      </c>
      <c r="L159" s="5">
        <v>6122076.2999999998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73464.915599999993</v>
      </c>
      <c r="S159" s="5">
        <v>0</v>
      </c>
      <c r="T159" s="5">
        <v>0</v>
      </c>
    </row>
    <row r="160" spans="1:20" ht="24.95" customHeight="1" x14ac:dyDescent="0.25">
      <c r="A160" s="1">
        <v>137</v>
      </c>
      <c r="B160" s="13" t="s">
        <v>79</v>
      </c>
      <c r="C160" s="6">
        <f t="shared" si="18"/>
        <v>15522054.65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2">
        <v>0</v>
      </c>
      <c r="K160" s="5">
        <v>0</v>
      </c>
      <c r="L160" s="5">
        <v>0</v>
      </c>
      <c r="M160" s="5">
        <v>286817.59000000003</v>
      </c>
      <c r="N160" s="5">
        <v>15082204.59</v>
      </c>
      <c r="O160" s="5">
        <v>0</v>
      </c>
      <c r="P160" s="5">
        <v>0</v>
      </c>
      <c r="Q160" s="5">
        <v>0</v>
      </c>
      <c r="R160" s="5">
        <v>153032.47</v>
      </c>
      <c r="S160" s="5">
        <v>0</v>
      </c>
      <c r="T160" s="5">
        <v>0</v>
      </c>
    </row>
    <row r="161" spans="1:20" ht="24.95" customHeight="1" x14ac:dyDescent="0.25">
      <c r="A161" s="1">
        <v>138</v>
      </c>
      <c r="B161" s="13" t="s">
        <v>80</v>
      </c>
      <c r="C161" s="6">
        <f t="shared" si="18"/>
        <v>31941179.92948322</v>
      </c>
      <c r="D161" s="5">
        <v>9534726.4299999997</v>
      </c>
      <c r="E161" s="5">
        <v>1197078.02</v>
      </c>
      <c r="F161" s="5">
        <v>2633571.64</v>
      </c>
      <c r="G161" s="5">
        <v>2855031.08</v>
      </c>
      <c r="H161" s="5">
        <v>5285099.46</v>
      </c>
      <c r="I161" s="5">
        <v>0</v>
      </c>
      <c r="J161" s="2">
        <v>0</v>
      </c>
      <c r="K161" s="5">
        <v>0</v>
      </c>
      <c r="L161" s="5">
        <v>10001004.310000001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434668.98948322254</v>
      </c>
      <c r="S161" s="5">
        <v>0</v>
      </c>
      <c r="T161" s="5">
        <v>0</v>
      </c>
    </row>
    <row r="162" spans="1:20" ht="24.95" customHeight="1" x14ac:dyDescent="0.25">
      <c r="A162" s="1">
        <v>139</v>
      </c>
      <c r="B162" s="13" t="s">
        <v>81</v>
      </c>
      <c r="C162" s="6">
        <f t="shared" si="18"/>
        <v>6281584.0463200007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2">
        <v>0</v>
      </c>
      <c r="K162" s="5">
        <v>0</v>
      </c>
      <c r="L162" s="5">
        <v>6207098.8600000003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74485.186320000008</v>
      </c>
      <c r="S162" s="5">
        <v>0</v>
      </c>
      <c r="T162" s="5">
        <v>0</v>
      </c>
    </row>
    <row r="163" spans="1:20" ht="24.95" customHeight="1" x14ac:dyDescent="0.25">
      <c r="A163" s="1">
        <v>140</v>
      </c>
      <c r="B163" s="13" t="s">
        <v>82</v>
      </c>
      <c r="C163" s="6">
        <f t="shared" si="18"/>
        <v>22982662.138645478</v>
      </c>
      <c r="D163" s="5">
        <v>12339869.33</v>
      </c>
      <c r="E163" s="5">
        <v>1549261.69</v>
      </c>
      <c r="F163" s="5">
        <v>3408375.71</v>
      </c>
      <c r="G163" s="5">
        <v>3694989.12</v>
      </c>
      <c r="H163" s="5">
        <v>0</v>
      </c>
      <c r="I163" s="5">
        <v>0</v>
      </c>
      <c r="J163" s="2">
        <v>0</v>
      </c>
      <c r="K163" s="5">
        <v>0</v>
      </c>
      <c r="L163" s="5">
        <v>0</v>
      </c>
      <c r="M163" s="5">
        <v>1704460.2</v>
      </c>
      <c r="N163" s="5">
        <v>0</v>
      </c>
      <c r="O163" s="5">
        <v>0</v>
      </c>
      <c r="P163" s="5">
        <v>0</v>
      </c>
      <c r="Q163" s="5">
        <v>0</v>
      </c>
      <c r="R163" s="5">
        <v>285706.08864547586</v>
      </c>
      <c r="S163" s="5">
        <v>0</v>
      </c>
      <c r="T163" s="5">
        <v>0</v>
      </c>
    </row>
    <row r="164" spans="1:20" ht="24.95" customHeight="1" x14ac:dyDescent="0.25">
      <c r="A164" s="1">
        <v>141</v>
      </c>
      <c r="B164" s="13" t="s">
        <v>83</v>
      </c>
      <c r="C164" s="6">
        <f t="shared" si="18"/>
        <v>6048856.5011599995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2">
        <v>0</v>
      </c>
      <c r="K164" s="5">
        <v>0</v>
      </c>
      <c r="L164" s="5">
        <v>5977130.9299999997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71725.571159999992</v>
      </c>
      <c r="S164" s="5">
        <v>0</v>
      </c>
      <c r="T164" s="5">
        <v>0</v>
      </c>
    </row>
    <row r="165" spans="1:20" ht="24.95" customHeight="1" x14ac:dyDescent="0.25">
      <c r="A165" s="1">
        <v>142</v>
      </c>
      <c r="B165" s="13" t="s">
        <v>84</v>
      </c>
      <c r="C165" s="6">
        <f t="shared" si="18"/>
        <v>16254014.649999999</v>
      </c>
      <c r="D165" s="5">
        <v>0</v>
      </c>
      <c r="E165" s="5">
        <v>1515296.43</v>
      </c>
      <c r="F165" s="5">
        <v>0</v>
      </c>
      <c r="G165" s="5">
        <v>14179902.869999999</v>
      </c>
      <c r="H165" s="5">
        <v>0</v>
      </c>
      <c r="I165" s="5">
        <v>0</v>
      </c>
      <c r="J165" s="2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278622</v>
      </c>
      <c r="R165" s="5">
        <v>280193.34999999998</v>
      </c>
      <c r="S165" s="5">
        <v>0</v>
      </c>
      <c r="T165" s="5">
        <v>0</v>
      </c>
    </row>
    <row r="166" spans="1:20" ht="24.95" customHeight="1" x14ac:dyDescent="0.25">
      <c r="A166" s="1">
        <v>143</v>
      </c>
      <c r="B166" s="13" t="s">
        <v>85</v>
      </c>
      <c r="C166" s="6">
        <f t="shared" si="18"/>
        <v>13107084.4</v>
      </c>
      <c r="D166" s="5">
        <v>6105113.7999999998</v>
      </c>
      <c r="E166" s="5">
        <v>432429.57</v>
      </c>
      <c r="F166" s="5">
        <v>1089291.74</v>
      </c>
      <c r="G166" s="5">
        <v>1004173.3</v>
      </c>
      <c r="H166" s="5">
        <v>2150948.66</v>
      </c>
      <c r="I166" s="5">
        <v>0</v>
      </c>
      <c r="J166" s="2">
        <v>0</v>
      </c>
      <c r="K166" s="5">
        <v>0</v>
      </c>
      <c r="L166" s="5">
        <v>2139417.2599999998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185710.07</v>
      </c>
      <c r="S166" s="5">
        <v>0</v>
      </c>
      <c r="T166" s="5">
        <v>0</v>
      </c>
    </row>
    <row r="167" spans="1:20" ht="24.95" customHeight="1" x14ac:dyDescent="0.25">
      <c r="A167" s="1">
        <v>144</v>
      </c>
      <c r="B167" s="13" t="s">
        <v>86</v>
      </c>
      <c r="C167" s="6">
        <f t="shared" si="18"/>
        <v>12330220.81976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2">
        <v>0</v>
      </c>
      <c r="K167" s="5">
        <v>0</v>
      </c>
      <c r="L167" s="5">
        <v>5593510.7300000004</v>
      </c>
      <c r="M167" s="5">
        <v>0</v>
      </c>
      <c r="N167" s="5">
        <v>6620144.6399999997</v>
      </c>
      <c r="O167" s="5">
        <v>0</v>
      </c>
      <c r="P167" s="5">
        <v>0</v>
      </c>
      <c r="Q167" s="5">
        <v>0</v>
      </c>
      <c r="R167" s="5">
        <v>116565.44976</v>
      </c>
      <c r="S167" s="5">
        <v>0</v>
      </c>
      <c r="T167" s="5">
        <v>0</v>
      </c>
    </row>
    <row r="168" spans="1:20" ht="24.95" customHeight="1" x14ac:dyDescent="0.25">
      <c r="A168" s="1">
        <v>145</v>
      </c>
      <c r="B168" s="13" t="s">
        <v>87</v>
      </c>
      <c r="C168" s="6">
        <f t="shared" si="18"/>
        <v>5644715.2216799995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2">
        <v>0</v>
      </c>
      <c r="K168" s="5">
        <v>0</v>
      </c>
      <c r="L168" s="5">
        <v>5529484.0499999998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115231.17168000001</v>
      </c>
      <c r="S168" s="5">
        <v>0</v>
      </c>
      <c r="T168" s="5">
        <v>0</v>
      </c>
    </row>
    <row r="169" spans="1:20" ht="24.95" customHeight="1" x14ac:dyDescent="0.25">
      <c r="A169" s="1">
        <v>146</v>
      </c>
      <c r="B169" s="13" t="s">
        <v>88</v>
      </c>
      <c r="C169" s="6">
        <f t="shared" si="18"/>
        <v>11522278.18</v>
      </c>
      <c r="D169" s="5">
        <v>6224620.3200000003</v>
      </c>
      <c r="E169" s="5">
        <v>457780.66</v>
      </c>
      <c r="F169" s="5">
        <v>1097301.08</v>
      </c>
      <c r="G169" s="5">
        <v>1030852.86</v>
      </c>
      <c r="H169" s="5">
        <v>2264794.89</v>
      </c>
      <c r="I169" s="5">
        <v>0</v>
      </c>
      <c r="J169" s="2">
        <v>0</v>
      </c>
      <c r="K169" s="5">
        <v>0</v>
      </c>
      <c r="L169" s="5">
        <v>0</v>
      </c>
      <c r="M169" s="5">
        <v>279422.77</v>
      </c>
      <c r="N169" s="5">
        <v>0</v>
      </c>
      <c r="O169" s="5">
        <v>0</v>
      </c>
      <c r="P169" s="5">
        <v>0</v>
      </c>
      <c r="Q169" s="5">
        <v>0</v>
      </c>
      <c r="R169" s="5">
        <v>167505.60000000001</v>
      </c>
      <c r="S169" s="5">
        <v>0</v>
      </c>
      <c r="T169" s="5">
        <v>0</v>
      </c>
    </row>
    <row r="170" spans="1:20" ht="24.95" customHeight="1" x14ac:dyDescent="0.25">
      <c r="A170" s="1">
        <v>147</v>
      </c>
      <c r="B170" s="13" t="s">
        <v>89</v>
      </c>
      <c r="C170" s="6">
        <f t="shared" si="18"/>
        <v>16477443.340000002</v>
      </c>
      <c r="D170" s="5">
        <v>10374100.800000001</v>
      </c>
      <c r="E170" s="5">
        <v>1561002.8</v>
      </c>
      <c r="F170" s="5">
        <v>2126140.7999999998</v>
      </c>
      <c r="G170" s="5">
        <v>1928189.76</v>
      </c>
      <c r="H170" s="5">
        <v>0</v>
      </c>
      <c r="I170" s="5">
        <v>0</v>
      </c>
      <c r="J170" s="2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202436</v>
      </c>
      <c r="R170" s="5">
        <v>285573.18</v>
      </c>
      <c r="S170" s="5">
        <v>0</v>
      </c>
      <c r="T170" s="5">
        <v>0</v>
      </c>
    </row>
    <row r="171" spans="1:20" ht="24.95" customHeight="1" x14ac:dyDescent="0.25">
      <c r="A171" s="1">
        <v>148</v>
      </c>
      <c r="B171" s="13" t="s">
        <v>90</v>
      </c>
      <c r="C171" s="6">
        <f t="shared" si="18"/>
        <v>49036021.556000002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2">
        <v>0</v>
      </c>
      <c r="K171" s="5">
        <v>0</v>
      </c>
      <c r="L171" s="5">
        <v>2338878.77</v>
      </c>
      <c r="M171" s="5">
        <v>0</v>
      </c>
      <c r="N171" s="5">
        <v>42313364.100000001</v>
      </c>
      <c r="O171" s="5">
        <v>3660476.4</v>
      </c>
      <c r="P171" s="5">
        <v>0</v>
      </c>
      <c r="Q171" s="5">
        <v>0</v>
      </c>
      <c r="R171" s="5">
        <v>723302.28600000008</v>
      </c>
      <c r="S171" s="5">
        <v>0</v>
      </c>
      <c r="T171" s="5">
        <v>0</v>
      </c>
    </row>
    <row r="172" spans="1:20" ht="24.95" customHeight="1" x14ac:dyDescent="0.25">
      <c r="A172" s="1">
        <v>149</v>
      </c>
      <c r="B172" s="13" t="s">
        <v>91</v>
      </c>
      <c r="C172" s="6">
        <f t="shared" si="18"/>
        <v>7257040.5644000005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2">
        <v>0</v>
      </c>
      <c r="K172" s="5">
        <v>0</v>
      </c>
      <c r="L172" s="5">
        <v>7170988.7000000002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86051.864400000006</v>
      </c>
      <c r="S172" s="5">
        <v>0</v>
      </c>
      <c r="T172" s="5">
        <v>0</v>
      </c>
    </row>
    <row r="173" spans="1:20" ht="24.95" customHeight="1" x14ac:dyDescent="0.25">
      <c r="A173" s="1">
        <v>150</v>
      </c>
      <c r="B173" s="13" t="s">
        <v>92</v>
      </c>
      <c r="C173" s="6">
        <f t="shared" si="18"/>
        <v>29873094.5</v>
      </c>
      <c r="D173" s="5">
        <v>14483893.029999999</v>
      </c>
      <c r="E173" s="5">
        <v>2064847.55</v>
      </c>
      <c r="F173" s="5">
        <v>3901461.28</v>
      </c>
      <c r="G173" s="5">
        <v>2695231.09</v>
      </c>
      <c r="H173" s="5">
        <v>4350744</v>
      </c>
      <c r="I173" s="5">
        <v>0</v>
      </c>
      <c r="J173" s="2">
        <v>0</v>
      </c>
      <c r="K173" s="5">
        <v>0</v>
      </c>
      <c r="L173" s="5">
        <v>0</v>
      </c>
      <c r="M173" s="5">
        <v>308375.46000000002</v>
      </c>
      <c r="N173" s="5">
        <v>0</v>
      </c>
      <c r="O173" s="5">
        <v>0</v>
      </c>
      <c r="P173" s="5">
        <v>0</v>
      </c>
      <c r="Q173" s="5">
        <v>916080</v>
      </c>
      <c r="R173" s="5">
        <v>1152462.0900000001</v>
      </c>
      <c r="S173" s="5">
        <v>0</v>
      </c>
      <c r="T173" s="5">
        <v>0</v>
      </c>
    </row>
    <row r="174" spans="1:20" ht="24.95" customHeight="1" x14ac:dyDescent="0.25">
      <c r="A174" s="1">
        <v>151</v>
      </c>
      <c r="B174" s="13" t="s">
        <v>93</v>
      </c>
      <c r="C174" s="6">
        <f t="shared" si="18"/>
        <v>19145326.021078773</v>
      </c>
      <c r="D174" s="5">
        <v>0</v>
      </c>
      <c r="E174" s="5">
        <v>0</v>
      </c>
      <c r="F174" s="5">
        <v>0</v>
      </c>
      <c r="G174" s="5">
        <v>0</v>
      </c>
      <c r="H174" s="5">
        <v>5300753.5199999996</v>
      </c>
      <c r="I174" s="5">
        <v>0</v>
      </c>
      <c r="J174" s="2">
        <v>0</v>
      </c>
      <c r="K174" s="5">
        <v>0</v>
      </c>
      <c r="L174" s="5">
        <v>0</v>
      </c>
      <c r="M174" s="5">
        <v>0</v>
      </c>
      <c r="N174" s="5">
        <v>11255468.890000001</v>
      </c>
      <c r="O174" s="5">
        <v>2353017.6</v>
      </c>
      <c r="P174" s="5">
        <v>0</v>
      </c>
      <c r="Q174" s="5">
        <v>0</v>
      </c>
      <c r="R174" s="5">
        <v>236086.01107877117</v>
      </c>
      <c r="S174" s="5">
        <v>0</v>
      </c>
      <c r="T174" s="5">
        <v>0</v>
      </c>
    </row>
    <row r="175" spans="1:20" ht="24.95" customHeight="1" x14ac:dyDescent="0.25">
      <c r="A175" s="1">
        <v>152</v>
      </c>
      <c r="B175" s="13" t="s">
        <v>94</v>
      </c>
      <c r="C175" s="6">
        <f t="shared" si="18"/>
        <v>1499802.4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2">
        <v>0</v>
      </c>
      <c r="K175" s="5">
        <v>0</v>
      </c>
      <c r="L175" s="5">
        <v>1433126.52</v>
      </c>
      <c r="M175" s="5">
        <v>0</v>
      </c>
      <c r="N175" s="5">
        <v>0</v>
      </c>
      <c r="O175" s="5">
        <v>0</v>
      </c>
      <c r="P175" s="5">
        <v>0</v>
      </c>
      <c r="Q175" s="5">
        <v>42108</v>
      </c>
      <c r="R175" s="5">
        <v>24567.88</v>
      </c>
      <c r="S175" s="5">
        <v>0</v>
      </c>
      <c r="T175" s="5">
        <v>0</v>
      </c>
    </row>
    <row r="176" spans="1:20" ht="24.95" customHeight="1" x14ac:dyDescent="0.25">
      <c r="A176" s="1">
        <v>153</v>
      </c>
      <c r="B176" s="13" t="s">
        <v>95</v>
      </c>
      <c r="C176" s="6">
        <f t="shared" si="18"/>
        <v>10543144.1698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2">
        <v>0</v>
      </c>
      <c r="K176" s="5">
        <v>0</v>
      </c>
      <c r="L176" s="5">
        <v>10418126.65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125017.51980000001</v>
      </c>
      <c r="S176" s="5">
        <v>0</v>
      </c>
      <c r="T176" s="5">
        <v>0</v>
      </c>
    </row>
    <row r="177" spans="1:20" ht="24.95" customHeight="1" x14ac:dyDescent="0.25">
      <c r="A177" s="1">
        <v>154</v>
      </c>
      <c r="B177" s="13" t="s">
        <v>96</v>
      </c>
      <c r="C177" s="6">
        <f t="shared" si="18"/>
        <v>9660893.7220399994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2">
        <v>0</v>
      </c>
      <c r="K177" s="5">
        <v>0</v>
      </c>
      <c r="L177" s="5">
        <v>9546337.6699999999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114556.05204</v>
      </c>
      <c r="S177" s="5">
        <v>0</v>
      </c>
      <c r="T177" s="5">
        <v>0</v>
      </c>
    </row>
    <row r="178" spans="1:20" ht="24.95" customHeight="1" x14ac:dyDescent="0.25">
      <c r="A178" s="1">
        <v>155</v>
      </c>
      <c r="B178" s="13" t="s">
        <v>97</v>
      </c>
      <c r="C178" s="6">
        <f t="shared" ref="C178:C209" si="19">D178+E178+F178+G178+H178+I178+K178+L178+M178+N178+O178+P178+Q178+R178+S178+T178</f>
        <v>15844052.718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2">
        <v>0</v>
      </c>
      <c r="K178" s="5">
        <v>0</v>
      </c>
      <c r="L178" s="5">
        <v>6142235.0499999998</v>
      </c>
      <c r="M178" s="5">
        <v>569332.5</v>
      </c>
      <c r="N178" s="5">
        <v>7854718.2000000002</v>
      </c>
      <c r="O178" s="5">
        <v>971315.75</v>
      </c>
      <c r="P178" s="5">
        <v>0</v>
      </c>
      <c r="Q178" s="5">
        <v>120000</v>
      </c>
      <c r="R178" s="5">
        <v>186451.21799999999</v>
      </c>
      <c r="S178" s="5">
        <v>0</v>
      </c>
      <c r="T178" s="5">
        <v>0</v>
      </c>
    </row>
    <row r="179" spans="1:20" ht="24.95" customHeight="1" x14ac:dyDescent="0.25">
      <c r="A179" s="1">
        <v>156</v>
      </c>
      <c r="B179" s="13" t="s">
        <v>98</v>
      </c>
      <c r="C179" s="6">
        <f t="shared" si="19"/>
        <v>62699402.512863554</v>
      </c>
      <c r="D179" s="5">
        <v>12310550.289999999</v>
      </c>
      <c r="E179" s="5">
        <v>1545580.7</v>
      </c>
      <c r="F179" s="5">
        <v>3400277.54</v>
      </c>
      <c r="G179" s="5">
        <v>3686209.97</v>
      </c>
      <c r="H179" s="5">
        <v>6823738.7999999998</v>
      </c>
      <c r="I179" s="5">
        <v>1993799.1</v>
      </c>
      <c r="J179" s="2">
        <v>0</v>
      </c>
      <c r="K179" s="5">
        <v>0</v>
      </c>
      <c r="L179" s="5">
        <v>11718525.039999999</v>
      </c>
      <c r="M179" s="5">
        <v>2025298.5</v>
      </c>
      <c r="N179" s="5">
        <v>14489332.390000001</v>
      </c>
      <c r="O179" s="5">
        <v>3452598</v>
      </c>
      <c r="P179" s="5">
        <v>0</v>
      </c>
      <c r="Q179" s="5">
        <v>500000</v>
      </c>
      <c r="R179" s="5">
        <v>753492.1828635555</v>
      </c>
      <c r="S179" s="5">
        <v>0</v>
      </c>
      <c r="T179" s="5">
        <v>0</v>
      </c>
    </row>
    <row r="180" spans="1:20" ht="24.95" customHeight="1" x14ac:dyDescent="0.25">
      <c r="A180" s="1">
        <v>157</v>
      </c>
      <c r="B180" s="13" t="s">
        <v>99</v>
      </c>
      <c r="C180" s="6">
        <f t="shared" si="19"/>
        <v>28775303.56513954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2">
        <v>0</v>
      </c>
      <c r="K180" s="5">
        <v>0</v>
      </c>
      <c r="L180" s="5">
        <v>11679329.210000001</v>
      </c>
      <c r="M180" s="5">
        <v>0</v>
      </c>
      <c r="N180" s="5">
        <v>13822955.279999999</v>
      </c>
      <c r="O180" s="5">
        <v>2553307.6800000002</v>
      </c>
      <c r="P180" s="5">
        <v>0</v>
      </c>
      <c r="Q180" s="5">
        <v>0</v>
      </c>
      <c r="R180" s="5">
        <v>719711.39513953822</v>
      </c>
      <c r="S180" s="5">
        <v>0</v>
      </c>
      <c r="T180" s="5">
        <v>0</v>
      </c>
    </row>
    <row r="181" spans="1:20" ht="24.95" customHeight="1" x14ac:dyDescent="0.25">
      <c r="A181" s="1">
        <v>158</v>
      </c>
      <c r="B181" s="13" t="s">
        <v>100</v>
      </c>
      <c r="C181" s="6">
        <f t="shared" si="19"/>
        <v>44807571.943271026</v>
      </c>
      <c r="D181" s="5">
        <v>9450434.1699999999</v>
      </c>
      <c r="E181" s="5">
        <v>1186495.19</v>
      </c>
      <c r="F181" s="5">
        <v>2610289.41</v>
      </c>
      <c r="G181" s="5">
        <v>2829791.02</v>
      </c>
      <c r="H181" s="5">
        <v>5238376.25</v>
      </c>
      <c r="I181" s="5">
        <v>0</v>
      </c>
      <c r="J181" s="2">
        <v>0</v>
      </c>
      <c r="K181" s="5">
        <v>0</v>
      </c>
      <c r="L181" s="5">
        <v>8995954.4399999995</v>
      </c>
      <c r="M181" s="5">
        <v>1039712.68</v>
      </c>
      <c r="N181" s="5">
        <v>11123018.779999999</v>
      </c>
      <c r="O181" s="5">
        <v>1773433.97</v>
      </c>
      <c r="P181" s="5">
        <v>0</v>
      </c>
      <c r="Q181" s="5">
        <v>0</v>
      </c>
      <c r="R181" s="5">
        <v>560066.0332710268</v>
      </c>
      <c r="S181" s="5">
        <v>0</v>
      </c>
      <c r="T181" s="5">
        <v>0</v>
      </c>
    </row>
    <row r="182" spans="1:20" ht="24.95" customHeight="1" x14ac:dyDescent="0.25">
      <c r="A182" s="1">
        <v>159</v>
      </c>
      <c r="B182" s="13" t="s">
        <v>101</v>
      </c>
      <c r="C182" s="6">
        <f t="shared" si="19"/>
        <v>21759726.890388049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2">
        <v>0</v>
      </c>
      <c r="K182" s="5">
        <v>0</v>
      </c>
      <c r="L182" s="5">
        <v>0</v>
      </c>
      <c r="M182" s="5">
        <v>0</v>
      </c>
      <c r="N182" s="5">
        <v>17957479.34</v>
      </c>
      <c r="O182" s="5">
        <v>3049338.6</v>
      </c>
      <c r="P182" s="5">
        <v>0</v>
      </c>
      <c r="Q182" s="5">
        <v>0</v>
      </c>
      <c r="R182" s="5">
        <v>752908.95038804901</v>
      </c>
      <c r="S182" s="5">
        <v>0</v>
      </c>
      <c r="T182" s="5">
        <v>0</v>
      </c>
    </row>
    <row r="183" spans="1:20" ht="24.95" customHeight="1" x14ac:dyDescent="0.25">
      <c r="A183" s="1">
        <v>160</v>
      </c>
      <c r="B183" s="13" t="s">
        <v>102</v>
      </c>
      <c r="C183" s="6">
        <f t="shared" si="19"/>
        <v>14005259.65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2">
        <v>0</v>
      </c>
      <c r="K183" s="5">
        <v>0</v>
      </c>
      <c r="L183" s="5">
        <v>0</v>
      </c>
      <c r="M183" s="5">
        <v>0</v>
      </c>
      <c r="N183" s="5">
        <v>13457243.800000001</v>
      </c>
      <c r="O183" s="5">
        <v>0</v>
      </c>
      <c r="P183" s="5">
        <v>0</v>
      </c>
      <c r="Q183" s="5">
        <v>171180</v>
      </c>
      <c r="R183" s="5">
        <v>376835.85</v>
      </c>
      <c r="S183" s="5">
        <v>0</v>
      </c>
      <c r="T183" s="5">
        <v>0</v>
      </c>
    </row>
    <row r="184" spans="1:20" ht="24.95" customHeight="1" x14ac:dyDescent="0.25">
      <c r="A184" s="1">
        <v>161</v>
      </c>
      <c r="B184" s="13" t="s">
        <v>103</v>
      </c>
      <c r="C184" s="6">
        <f t="shared" si="19"/>
        <v>53011779.350000001</v>
      </c>
      <c r="D184" s="5">
        <v>11075622.77</v>
      </c>
      <c r="E184" s="5">
        <v>955292.32</v>
      </c>
      <c r="F184" s="5">
        <v>1885497.26</v>
      </c>
      <c r="G184" s="5">
        <v>2287945.9</v>
      </c>
      <c r="H184" s="5">
        <v>0</v>
      </c>
      <c r="I184" s="5">
        <v>0</v>
      </c>
      <c r="J184" s="2">
        <v>0</v>
      </c>
      <c r="K184" s="5">
        <v>0</v>
      </c>
      <c r="L184" s="5">
        <v>11580654.34</v>
      </c>
      <c r="M184" s="5">
        <v>719106.35</v>
      </c>
      <c r="N184" s="5">
        <v>23234261.079999998</v>
      </c>
      <c r="O184" s="5">
        <v>818646.77</v>
      </c>
      <c r="P184" s="5">
        <v>0</v>
      </c>
      <c r="Q184" s="5">
        <v>0</v>
      </c>
      <c r="R184" s="5">
        <v>454752.56</v>
      </c>
      <c r="S184" s="5">
        <v>0</v>
      </c>
      <c r="T184" s="5">
        <v>0</v>
      </c>
    </row>
    <row r="185" spans="1:20" ht="24.95" customHeight="1" x14ac:dyDescent="0.25">
      <c r="A185" s="1">
        <v>162</v>
      </c>
      <c r="B185" s="13" t="s">
        <v>104</v>
      </c>
      <c r="C185" s="6">
        <f t="shared" si="19"/>
        <v>119207851.22000001</v>
      </c>
      <c r="D185" s="5">
        <v>24893639.539999999</v>
      </c>
      <c r="E185" s="5">
        <v>2592300.02</v>
      </c>
      <c r="F185" s="5">
        <v>5468478.4000000004</v>
      </c>
      <c r="G185" s="5">
        <v>24258331.02</v>
      </c>
      <c r="H185" s="5">
        <v>8813900.4800000004</v>
      </c>
      <c r="I185" s="5">
        <v>0</v>
      </c>
      <c r="J185" s="2">
        <v>0</v>
      </c>
      <c r="K185" s="5">
        <v>0</v>
      </c>
      <c r="L185" s="5">
        <v>21371296.100000001</v>
      </c>
      <c r="M185" s="5">
        <v>873000</v>
      </c>
      <c r="N185" s="5">
        <v>27330329.18</v>
      </c>
      <c r="O185" s="5">
        <v>954000</v>
      </c>
      <c r="P185" s="5">
        <v>0</v>
      </c>
      <c r="Q185" s="5">
        <v>1103640</v>
      </c>
      <c r="R185" s="5">
        <v>1548936.48</v>
      </c>
      <c r="S185" s="5">
        <v>0</v>
      </c>
      <c r="T185" s="5">
        <v>0</v>
      </c>
    </row>
    <row r="186" spans="1:20" ht="24.95" customHeight="1" x14ac:dyDescent="0.25">
      <c r="A186" s="1">
        <v>163</v>
      </c>
      <c r="B186" s="13" t="s">
        <v>105</v>
      </c>
      <c r="C186" s="6">
        <f t="shared" si="19"/>
        <v>100359482.12999998</v>
      </c>
      <c r="D186" s="5">
        <v>21548417.98</v>
      </c>
      <c r="E186" s="5">
        <v>1597233.06</v>
      </c>
      <c r="F186" s="5">
        <v>4532308.07</v>
      </c>
      <c r="G186" s="5">
        <v>5356855.45</v>
      </c>
      <c r="H186" s="5">
        <v>6915654.3200000003</v>
      </c>
      <c r="I186" s="5">
        <v>0</v>
      </c>
      <c r="J186" s="2">
        <v>0</v>
      </c>
      <c r="K186" s="5">
        <v>0</v>
      </c>
      <c r="L186" s="5">
        <v>8038959.71</v>
      </c>
      <c r="M186" s="5">
        <v>1875170.12</v>
      </c>
      <c r="N186" s="5">
        <v>47069839.460000001</v>
      </c>
      <c r="O186" s="5">
        <v>2760256.72</v>
      </c>
      <c r="P186" s="5">
        <v>0</v>
      </c>
      <c r="Q186" s="5">
        <v>0</v>
      </c>
      <c r="R186" s="5">
        <v>664787.24</v>
      </c>
      <c r="S186" s="5">
        <v>0</v>
      </c>
      <c r="T186" s="5">
        <v>0</v>
      </c>
    </row>
    <row r="187" spans="1:20" ht="24.95" customHeight="1" x14ac:dyDescent="0.25">
      <c r="A187" s="1">
        <v>164</v>
      </c>
      <c r="B187" s="13" t="s">
        <v>106</v>
      </c>
      <c r="C187" s="6">
        <f t="shared" si="19"/>
        <v>2513314.79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1917125.27</v>
      </c>
      <c r="J187" s="2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500000</v>
      </c>
      <c r="R187" s="5">
        <v>96189.52</v>
      </c>
      <c r="S187" s="5">
        <v>0</v>
      </c>
      <c r="T187" s="5">
        <v>0</v>
      </c>
    </row>
    <row r="188" spans="1:20" ht="24.95" customHeight="1" x14ac:dyDescent="0.25">
      <c r="A188" s="1">
        <v>165</v>
      </c>
      <c r="B188" s="13" t="s">
        <v>107</v>
      </c>
      <c r="C188" s="6">
        <f t="shared" si="19"/>
        <v>75905450.438940063</v>
      </c>
      <c r="D188" s="5">
        <v>16164064.689999999</v>
      </c>
      <c r="E188" s="5">
        <v>2029386.65</v>
      </c>
      <c r="F188" s="5">
        <v>4464650.6399999997</v>
      </c>
      <c r="G188" s="5">
        <v>4840087.17</v>
      </c>
      <c r="H188" s="5">
        <v>8959742.0700000003</v>
      </c>
      <c r="I188" s="5">
        <v>0</v>
      </c>
      <c r="J188" s="2">
        <v>0</v>
      </c>
      <c r="K188" s="5">
        <v>0</v>
      </c>
      <c r="L188" s="5">
        <v>15386720.52</v>
      </c>
      <c r="M188" s="5">
        <v>1811669.08</v>
      </c>
      <c r="N188" s="5">
        <v>18210801.82</v>
      </c>
      <c r="O188" s="5">
        <v>3090157.07</v>
      </c>
      <c r="P188" s="5">
        <v>0</v>
      </c>
      <c r="Q188" s="5">
        <v>0</v>
      </c>
      <c r="R188" s="5">
        <v>948170.72894009156</v>
      </c>
      <c r="S188" s="5">
        <v>0</v>
      </c>
      <c r="T188" s="5">
        <v>0</v>
      </c>
    </row>
    <row r="189" spans="1:20" ht="24.95" customHeight="1" x14ac:dyDescent="0.25">
      <c r="A189" s="1">
        <v>166</v>
      </c>
      <c r="B189" s="13" t="s">
        <v>108</v>
      </c>
      <c r="C189" s="6">
        <f t="shared" si="19"/>
        <v>14051603.48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2">
        <v>0</v>
      </c>
      <c r="K189" s="5">
        <v>0</v>
      </c>
      <c r="L189" s="5">
        <v>13482231.91</v>
      </c>
      <c r="M189" s="5">
        <v>0</v>
      </c>
      <c r="N189" s="5">
        <v>0</v>
      </c>
      <c r="O189" s="5">
        <v>0</v>
      </c>
      <c r="P189" s="5">
        <v>0</v>
      </c>
      <c r="Q189" s="5">
        <v>361360</v>
      </c>
      <c r="R189" s="5">
        <v>208011.57</v>
      </c>
      <c r="S189" s="5">
        <v>0</v>
      </c>
      <c r="T189" s="5">
        <v>0</v>
      </c>
    </row>
    <row r="190" spans="1:20" ht="24.95" customHeight="1" x14ac:dyDescent="0.25">
      <c r="A190" s="1">
        <v>167</v>
      </c>
      <c r="B190" s="13" t="s">
        <v>109</v>
      </c>
      <c r="C190" s="6">
        <f t="shared" si="19"/>
        <v>17842406.949999999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2">
        <v>0</v>
      </c>
      <c r="K190" s="5">
        <v>0</v>
      </c>
      <c r="L190" s="5">
        <v>0</v>
      </c>
      <c r="M190" s="5">
        <v>0</v>
      </c>
      <c r="N190" s="5">
        <v>17095706.98</v>
      </c>
      <c r="O190" s="5">
        <v>0</v>
      </c>
      <c r="P190" s="5">
        <v>0</v>
      </c>
      <c r="Q190" s="5">
        <v>0</v>
      </c>
      <c r="R190" s="5">
        <v>746699.97</v>
      </c>
      <c r="S190" s="5">
        <v>0</v>
      </c>
      <c r="T190" s="5">
        <v>0</v>
      </c>
    </row>
    <row r="191" spans="1:20" ht="24.95" customHeight="1" x14ac:dyDescent="0.25">
      <c r="A191" s="1">
        <v>168</v>
      </c>
      <c r="B191" s="13" t="s">
        <v>110</v>
      </c>
      <c r="C191" s="6">
        <f t="shared" si="19"/>
        <v>51341450.93999999</v>
      </c>
      <c r="D191" s="5">
        <v>22973769.66</v>
      </c>
      <c r="E191" s="5">
        <v>1577334.69</v>
      </c>
      <c r="F191" s="5">
        <v>4553412.8899999997</v>
      </c>
      <c r="G191" s="5">
        <v>4679282.7300000004</v>
      </c>
      <c r="H191" s="5">
        <v>6696994.2199999997</v>
      </c>
      <c r="I191" s="5">
        <v>0</v>
      </c>
      <c r="J191" s="2">
        <v>0</v>
      </c>
      <c r="K191" s="5">
        <v>0</v>
      </c>
      <c r="L191" s="5">
        <v>8201936.5499999998</v>
      </c>
      <c r="M191" s="5">
        <v>1829141.76</v>
      </c>
      <c r="N191" s="5">
        <v>0</v>
      </c>
      <c r="O191" s="5">
        <v>0</v>
      </c>
      <c r="P191" s="5">
        <v>0</v>
      </c>
      <c r="Q191" s="5">
        <v>200000</v>
      </c>
      <c r="R191" s="5">
        <v>629578.43999999994</v>
      </c>
      <c r="S191" s="5">
        <v>0</v>
      </c>
      <c r="T191" s="5">
        <v>0</v>
      </c>
    </row>
    <row r="192" spans="1:20" ht="24.95" customHeight="1" x14ac:dyDescent="0.25">
      <c r="A192" s="1">
        <v>169</v>
      </c>
      <c r="B192" s="13" t="s">
        <v>111</v>
      </c>
      <c r="C192" s="6">
        <f t="shared" si="19"/>
        <v>54369805.050000004</v>
      </c>
      <c r="D192" s="5">
        <v>11266258.359999999</v>
      </c>
      <c r="E192" s="5">
        <v>1037529.72</v>
      </c>
      <c r="F192" s="5">
        <v>2769129.16</v>
      </c>
      <c r="G192" s="5">
        <v>3013868.48</v>
      </c>
      <c r="H192" s="5">
        <v>10353298.199999999</v>
      </c>
      <c r="I192" s="5">
        <v>0</v>
      </c>
      <c r="J192" s="2">
        <v>0</v>
      </c>
      <c r="K192" s="5">
        <v>0</v>
      </c>
      <c r="L192" s="5">
        <v>5079028.3600000003</v>
      </c>
      <c r="M192" s="5">
        <v>728718.2</v>
      </c>
      <c r="N192" s="5">
        <v>18701933.879999999</v>
      </c>
      <c r="O192" s="5">
        <v>1064203.56</v>
      </c>
      <c r="P192" s="5">
        <v>0</v>
      </c>
      <c r="Q192" s="5">
        <v>0</v>
      </c>
      <c r="R192" s="5">
        <v>355837.13</v>
      </c>
      <c r="S192" s="5">
        <v>0</v>
      </c>
      <c r="T192" s="5">
        <v>0</v>
      </c>
    </row>
    <row r="193" spans="1:20" ht="24.95" customHeight="1" x14ac:dyDescent="0.25">
      <c r="A193" s="1">
        <v>170</v>
      </c>
      <c r="B193" s="13" t="s">
        <v>112</v>
      </c>
      <c r="C193" s="6">
        <f t="shared" si="19"/>
        <v>38255658.030000001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2">
        <v>0</v>
      </c>
      <c r="K193" s="5">
        <v>0</v>
      </c>
      <c r="L193" s="5">
        <v>16352341.6</v>
      </c>
      <c r="M193" s="5">
        <v>0</v>
      </c>
      <c r="N193" s="5">
        <v>20911922.079999998</v>
      </c>
      <c r="O193" s="5">
        <v>0</v>
      </c>
      <c r="P193" s="5">
        <v>0</v>
      </c>
      <c r="Q193" s="5">
        <v>416460</v>
      </c>
      <c r="R193" s="5">
        <v>574934.35</v>
      </c>
      <c r="S193" s="5">
        <v>0</v>
      </c>
      <c r="T193" s="5">
        <v>0</v>
      </c>
    </row>
    <row r="194" spans="1:20" ht="24.95" customHeight="1" x14ac:dyDescent="0.25">
      <c r="A194" s="1">
        <v>171</v>
      </c>
      <c r="B194" s="13" t="s">
        <v>113</v>
      </c>
      <c r="C194" s="6">
        <f t="shared" si="19"/>
        <v>37234968.060000002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2">
        <v>0</v>
      </c>
      <c r="K194" s="5">
        <v>0</v>
      </c>
      <c r="L194" s="5">
        <v>0</v>
      </c>
      <c r="M194" s="5">
        <v>0</v>
      </c>
      <c r="N194" s="5">
        <v>36931188.850000001</v>
      </c>
      <c r="O194" s="5">
        <v>0</v>
      </c>
      <c r="P194" s="5">
        <v>0</v>
      </c>
      <c r="Q194" s="5">
        <v>0</v>
      </c>
      <c r="R194" s="5">
        <v>303779.21000000002</v>
      </c>
      <c r="S194" s="5">
        <v>0</v>
      </c>
      <c r="T194" s="5">
        <v>0</v>
      </c>
    </row>
    <row r="195" spans="1:20" ht="24.95" customHeight="1" x14ac:dyDescent="0.25">
      <c r="A195" s="1">
        <v>172</v>
      </c>
      <c r="B195" s="13" t="s">
        <v>114</v>
      </c>
      <c r="C195" s="6">
        <f t="shared" si="19"/>
        <v>5048084.9800000004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2">
        <v>0</v>
      </c>
      <c r="K195" s="5">
        <v>0</v>
      </c>
      <c r="L195" s="5">
        <v>4598117.3600000003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449967.62</v>
      </c>
      <c r="S195" s="5">
        <v>0</v>
      </c>
      <c r="T195" s="5">
        <v>0</v>
      </c>
    </row>
    <row r="196" spans="1:20" ht="24.95" customHeight="1" x14ac:dyDescent="0.25">
      <c r="A196" s="1">
        <v>173</v>
      </c>
      <c r="B196" s="13" t="s">
        <v>115</v>
      </c>
      <c r="C196" s="6">
        <f t="shared" si="19"/>
        <v>32532693.359999999</v>
      </c>
      <c r="D196" s="5">
        <v>15833794.25</v>
      </c>
      <c r="E196" s="5">
        <v>1987921.44</v>
      </c>
      <c r="F196" s="5">
        <v>4373427.16</v>
      </c>
      <c r="G196" s="5">
        <v>4741192.63</v>
      </c>
      <c r="H196" s="5">
        <v>0</v>
      </c>
      <c r="I196" s="5">
        <v>2564418.65</v>
      </c>
      <c r="J196" s="2">
        <v>0</v>
      </c>
      <c r="K196" s="5">
        <v>0</v>
      </c>
      <c r="L196" s="5">
        <v>0</v>
      </c>
      <c r="M196" s="5">
        <v>2122026</v>
      </c>
      <c r="N196" s="5">
        <v>0</v>
      </c>
      <c r="O196" s="5">
        <v>0</v>
      </c>
      <c r="P196" s="5">
        <v>0</v>
      </c>
      <c r="Q196" s="5">
        <v>782860</v>
      </c>
      <c r="R196" s="5">
        <v>127053.23</v>
      </c>
      <c r="S196" s="5">
        <v>0</v>
      </c>
      <c r="T196" s="5">
        <v>0</v>
      </c>
    </row>
    <row r="197" spans="1:20" ht="24.95" customHeight="1" x14ac:dyDescent="0.25">
      <c r="A197" s="1">
        <v>174</v>
      </c>
      <c r="B197" s="13" t="s">
        <v>116</v>
      </c>
      <c r="C197" s="6">
        <f t="shared" si="19"/>
        <v>30496905.02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2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29857945</v>
      </c>
      <c r="Q197" s="5">
        <v>0</v>
      </c>
      <c r="R197" s="5">
        <v>638960.02</v>
      </c>
      <c r="S197" s="5">
        <v>0</v>
      </c>
      <c r="T197" s="5">
        <v>0</v>
      </c>
    </row>
    <row r="198" spans="1:20" ht="24.95" customHeight="1" x14ac:dyDescent="0.25">
      <c r="A198" s="1">
        <v>175</v>
      </c>
      <c r="B198" s="13" t="s">
        <v>117</v>
      </c>
      <c r="C198" s="6">
        <f t="shared" si="19"/>
        <v>43930911.130000003</v>
      </c>
      <c r="D198" s="5">
        <v>0</v>
      </c>
      <c r="E198" s="5">
        <v>2139989.6800000002</v>
      </c>
      <c r="F198" s="5">
        <v>7446658.8399999999</v>
      </c>
      <c r="G198" s="5">
        <v>7030476.1299999999</v>
      </c>
      <c r="H198" s="5">
        <v>10913090.26</v>
      </c>
      <c r="I198" s="5">
        <v>0</v>
      </c>
      <c r="J198" s="2">
        <v>0</v>
      </c>
      <c r="K198" s="5">
        <v>0</v>
      </c>
      <c r="L198" s="5">
        <v>14158243.85</v>
      </c>
      <c r="M198" s="5">
        <v>473778.53</v>
      </c>
      <c r="N198" s="5">
        <v>0</v>
      </c>
      <c r="O198" s="5">
        <v>0</v>
      </c>
      <c r="P198" s="5">
        <v>0</v>
      </c>
      <c r="Q198" s="5">
        <v>614080</v>
      </c>
      <c r="R198" s="5">
        <v>1154593.8400000001</v>
      </c>
      <c r="S198" s="5">
        <v>0</v>
      </c>
      <c r="T198" s="5">
        <v>0</v>
      </c>
    </row>
    <row r="199" spans="1:20" ht="24.95" customHeight="1" x14ac:dyDescent="0.25">
      <c r="A199" s="1">
        <v>176</v>
      </c>
      <c r="B199" s="13" t="s">
        <v>118</v>
      </c>
      <c r="C199" s="6">
        <f t="shared" si="19"/>
        <v>59742312.314050622</v>
      </c>
      <c r="D199" s="5">
        <v>22011132.5</v>
      </c>
      <c r="E199" s="5">
        <v>2027044.25</v>
      </c>
      <c r="F199" s="5">
        <v>5410107.5</v>
      </c>
      <c r="G199" s="5">
        <v>5888260</v>
      </c>
      <c r="H199" s="5">
        <v>20227462.5</v>
      </c>
      <c r="I199" s="5">
        <v>0</v>
      </c>
      <c r="J199" s="2">
        <v>0</v>
      </c>
      <c r="K199" s="5">
        <v>0</v>
      </c>
      <c r="L199" s="5">
        <v>0</v>
      </c>
      <c r="M199" s="5">
        <v>1423712.5</v>
      </c>
      <c r="N199" s="5">
        <v>0</v>
      </c>
      <c r="O199" s="5">
        <v>0</v>
      </c>
      <c r="P199" s="5">
        <v>0</v>
      </c>
      <c r="Q199" s="5">
        <v>1671430</v>
      </c>
      <c r="R199" s="5">
        <v>1083163.06405062</v>
      </c>
      <c r="S199" s="5">
        <v>0</v>
      </c>
      <c r="T199" s="5">
        <v>0</v>
      </c>
    </row>
    <row r="200" spans="1:20" ht="24.95" customHeight="1" x14ac:dyDescent="0.25">
      <c r="A200" s="1">
        <v>177</v>
      </c>
      <c r="B200" s="13" t="s">
        <v>119</v>
      </c>
      <c r="C200" s="6">
        <f t="shared" si="19"/>
        <v>57644562.250000007</v>
      </c>
      <c r="D200" s="5">
        <v>11739993.300000001</v>
      </c>
      <c r="E200" s="5">
        <v>1222544.6100000001</v>
      </c>
      <c r="F200" s="5">
        <v>2578968</v>
      </c>
      <c r="G200" s="5">
        <v>11440377.9</v>
      </c>
      <c r="H200" s="5">
        <v>4156689.6</v>
      </c>
      <c r="I200" s="5">
        <v>0</v>
      </c>
      <c r="J200" s="2">
        <v>0</v>
      </c>
      <c r="K200" s="5">
        <v>0</v>
      </c>
      <c r="L200" s="5">
        <v>10078834.5</v>
      </c>
      <c r="M200" s="5">
        <v>654223.5</v>
      </c>
      <c r="N200" s="5">
        <v>12889151.1</v>
      </c>
      <c r="O200" s="5">
        <v>1115024.3999999999</v>
      </c>
      <c r="P200" s="5">
        <v>0</v>
      </c>
      <c r="Q200" s="5">
        <v>1014610</v>
      </c>
      <c r="R200" s="5">
        <v>754145.34</v>
      </c>
      <c r="S200" s="5">
        <v>0</v>
      </c>
      <c r="T200" s="5">
        <v>0</v>
      </c>
    </row>
    <row r="201" spans="1:20" ht="24.95" customHeight="1" x14ac:dyDescent="0.25">
      <c r="A201" s="1">
        <v>178</v>
      </c>
      <c r="B201" s="13" t="s">
        <v>120</v>
      </c>
      <c r="C201" s="6">
        <f t="shared" si="19"/>
        <v>42071896.219999999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2">
        <v>0</v>
      </c>
      <c r="K201" s="5">
        <v>0</v>
      </c>
      <c r="L201" s="5">
        <v>0</v>
      </c>
      <c r="M201" s="5">
        <v>0</v>
      </c>
      <c r="N201" s="5">
        <v>38508349.600000001</v>
      </c>
      <c r="O201" s="5">
        <v>2191255.5</v>
      </c>
      <c r="P201" s="5">
        <v>0</v>
      </c>
      <c r="Q201" s="5">
        <v>475880</v>
      </c>
      <c r="R201" s="5">
        <v>896411.12</v>
      </c>
      <c r="S201" s="5">
        <v>0</v>
      </c>
      <c r="T201" s="5">
        <v>0</v>
      </c>
    </row>
    <row r="202" spans="1:20" ht="24.95" customHeight="1" x14ac:dyDescent="0.25">
      <c r="A202" s="1">
        <v>179</v>
      </c>
      <c r="B202" s="13" t="s">
        <v>121</v>
      </c>
      <c r="C202" s="6">
        <f t="shared" si="19"/>
        <v>5185713.74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2">
        <v>0</v>
      </c>
      <c r="K202" s="5">
        <v>0</v>
      </c>
      <c r="L202" s="5">
        <v>4557170.3</v>
      </c>
      <c r="M202" s="5">
        <v>0</v>
      </c>
      <c r="N202" s="5">
        <v>0</v>
      </c>
      <c r="O202" s="5">
        <v>0</v>
      </c>
      <c r="P202" s="5">
        <v>0</v>
      </c>
      <c r="Q202" s="5">
        <v>531020</v>
      </c>
      <c r="R202" s="5">
        <v>97523.44</v>
      </c>
      <c r="S202" s="5">
        <v>0</v>
      </c>
      <c r="T202" s="5">
        <v>0</v>
      </c>
    </row>
    <row r="203" spans="1:20" ht="24.95" customHeight="1" x14ac:dyDescent="0.25">
      <c r="A203" s="1">
        <v>180</v>
      </c>
      <c r="B203" s="13" t="s">
        <v>122</v>
      </c>
      <c r="C203" s="6">
        <f t="shared" si="19"/>
        <v>45241521.619074404</v>
      </c>
      <c r="D203" s="5">
        <v>22093186.949999999</v>
      </c>
      <c r="E203" s="5">
        <v>3492393.81</v>
      </c>
      <c r="F203" s="5">
        <v>7185663.6799999997</v>
      </c>
      <c r="G203" s="5">
        <v>8958749.3499999996</v>
      </c>
      <c r="H203" s="5">
        <v>0</v>
      </c>
      <c r="I203" s="5">
        <v>0</v>
      </c>
      <c r="J203" s="2">
        <v>0</v>
      </c>
      <c r="K203" s="5">
        <v>0</v>
      </c>
      <c r="L203" s="5">
        <v>0</v>
      </c>
      <c r="M203" s="5">
        <v>2919926.88</v>
      </c>
      <c r="N203" s="5">
        <v>0</v>
      </c>
      <c r="O203" s="5">
        <v>0</v>
      </c>
      <c r="P203" s="5">
        <v>0</v>
      </c>
      <c r="Q203" s="5">
        <v>0</v>
      </c>
      <c r="R203" s="5">
        <v>591600.94907440606</v>
      </c>
      <c r="S203" s="5">
        <v>0</v>
      </c>
      <c r="T203" s="5">
        <v>0</v>
      </c>
    </row>
    <row r="204" spans="1:20" ht="24.95" customHeight="1" x14ac:dyDescent="0.25">
      <c r="A204" s="1">
        <v>181</v>
      </c>
      <c r="B204" s="13" t="s">
        <v>123</v>
      </c>
      <c r="C204" s="6">
        <f t="shared" si="19"/>
        <v>16853808.609999999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2">
        <v>0</v>
      </c>
      <c r="K204" s="5">
        <v>0</v>
      </c>
      <c r="L204" s="5">
        <v>0</v>
      </c>
      <c r="M204" s="5">
        <v>0</v>
      </c>
      <c r="N204" s="5">
        <v>16270751.43</v>
      </c>
      <c r="O204" s="5">
        <v>0</v>
      </c>
      <c r="P204" s="5">
        <v>0</v>
      </c>
      <c r="Q204" s="5">
        <v>0</v>
      </c>
      <c r="R204" s="5">
        <v>583057.18000000005</v>
      </c>
      <c r="S204" s="5">
        <v>0</v>
      </c>
      <c r="T204" s="5">
        <v>0</v>
      </c>
    </row>
    <row r="205" spans="1:20" ht="24.95" customHeight="1" x14ac:dyDescent="0.25">
      <c r="A205" s="1">
        <v>182</v>
      </c>
      <c r="B205" s="13" t="s">
        <v>124</v>
      </c>
      <c r="C205" s="6">
        <f t="shared" si="19"/>
        <v>10605663.779999999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2">
        <v>0</v>
      </c>
      <c r="K205" s="5">
        <v>0</v>
      </c>
      <c r="L205" s="5">
        <v>10242945.76</v>
      </c>
      <c r="M205" s="5">
        <v>0</v>
      </c>
      <c r="N205" s="5">
        <v>0</v>
      </c>
      <c r="O205" s="5">
        <v>0</v>
      </c>
      <c r="P205" s="5">
        <v>0</v>
      </c>
      <c r="Q205" s="5">
        <v>204684</v>
      </c>
      <c r="R205" s="5">
        <v>158034.01999999999</v>
      </c>
      <c r="S205" s="5">
        <v>0</v>
      </c>
      <c r="T205" s="5">
        <v>0</v>
      </c>
    </row>
    <row r="206" spans="1:20" ht="24.95" customHeight="1" x14ac:dyDescent="0.25">
      <c r="A206" s="1">
        <v>183</v>
      </c>
      <c r="B206" s="13" t="s">
        <v>125</v>
      </c>
      <c r="C206" s="6">
        <f t="shared" si="19"/>
        <v>73547781.055733234</v>
      </c>
      <c r="D206" s="5">
        <v>16480514.970000001</v>
      </c>
      <c r="E206" s="5">
        <v>2605167.3199999998</v>
      </c>
      <c r="F206" s="5">
        <v>7886294.54</v>
      </c>
      <c r="G206" s="5">
        <v>6682820.5</v>
      </c>
      <c r="H206" s="5">
        <v>0</v>
      </c>
      <c r="I206" s="5">
        <v>0</v>
      </c>
      <c r="J206" s="2">
        <v>0</v>
      </c>
      <c r="K206" s="5">
        <v>0</v>
      </c>
      <c r="L206" s="5">
        <v>14342578.75</v>
      </c>
      <c r="M206" s="5">
        <v>0</v>
      </c>
      <c r="N206" s="5">
        <v>24678296.899999999</v>
      </c>
      <c r="O206" s="5">
        <v>0</v>
      </c>
      <c r="P206" s="5">
        <v>0</v>
      </c>
      <c r="Q206" s="5">
        <v>0</v>
      </c>
      <c r="R206" s="5">
        <v>872108.07573324675</v>
      </c>
      <c r="S206" s="5">
        <v>0</v>
      </c>
      <c r="T206" s="5">
        <v>0</v>
      </c>
    </row>
    <row r="207" spans="1:20" ht="24.95" customHeight="1" x14ac:dyDescent="0.25">
      <c r="A207" s="1">
        <v>184</v>
      </c>
      <c r="B207" s="13" t="s">
        <v>126</v>
      </c>
      <c r="C207" s="6">
        <f t="shared" si="19"/>
        <v>98194953.160921901</v>
      </c>
      <c r="D207" s="5">
        <v>18296644.82</v>
      </c>
      <c r="E207" s="5">
        <v>2892253.13</v>
      </c>
      <c r="F207" s="5">
        <v>7000000</v>
      </c>
      <c r="G207" s="5">
        <v>7419258.04</v>
      </c>
      <c r="H207" s="5">
        <v>12622169.92</v>
      </c>
      <c r="I207" s="5">
        <v>0</v>
      </c>
      <c r="J207" s="2">
        <v>0</v>
      </c>
      <c r="K207" s="5">
        <v>0</v>
      </c>
      <c r="L207" s="5">
        <v>15455597.6</v>
      </c>
      <c r="M207" s="5">
        <v>2220585.6</v>
      </c>
      <c r="N207" s="5">
        <v>27397810.93</v>
      </c>
      <c r="O207" s="5">
        <v>3234331.2</v>
      </c>
      <c r="P207" s="5">
        <v>0</v>
      </c>
      <c r="Q207" s="5">
        <v>450000</v>
      </c>
      <c r="R207" s="5">
        <v>1206301.9209218852</v>
      </c>
      <c r="S207" s="5">
        <v>0</v>
      </c>
      <c r="T207" s="5">
        <v>0</v>
      </c>
    </row>
    <row r="208" spans="1:20" ht="24.95" customHeight="1" x14ac:dyDescent="0.25">
      <c r="A208" s="1">
        <v>185</v>
      </c>
      <c r="B208" s="13" t="s">
        <v>127</v>
      </c>
      <c r="C208" s="6">
        <f t="shared" si="19"/>
        <v>5190608.6100000003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2">
        <v>0</v>
      </c>
      <c r="K208" s="5">
        <v>0</v>
      </c>
      <c r="L208" s="5">
        <v>4980664.08</v>
      </c>
      <c r="M208" s="5">
        <v>0</v>
      </c>
      <c r="N208" s="5">
        <v>0</v>
      </c>
      <c r="O208" s="5">
        <v>0</v>
      </c>
      <c r="P208" s="5">
        <v>0</v>
      </c>
      <c r="Q208" s="5">
        <v>133100</v>
      </c>
      <c r="R208" s="5">
        <v>76844.53</v>
      </c>
      <c r="S208" s="5">
        <v>0</v>
      </c>
      <c r="T208" s="5">
        <v>0</v>
      </c>
    </row>
    <row r="209" spans="1:20" ht="24.95" customHeight="1" x14ac:dyDescent="0.25">
      <c r="A209" s="1">
        <v>186</v>
      </c>
      <c r="B209" s="13" t="s">
        <v>128</v>
      </c>
      <c r="C209" s="6">
        <f t="shared" si="19"/>
        <v>12499873.470626602</v>
      </c>
      <c r="D209" s="5">
        <v>1775701.92</v>
      </c>
      <c r="E209" s="5">
        <v>231027.57</v>
      </c>
      <c r="F209" s="5">
        <v>814045.26</v>
      </c>
      <c r="G209" s="5">
        <v>743211.34</v>
      </c>
      <c r="H209" s="5">
        <v>963341.38</v>
      </c>
      <c r="I209" s="5">
        <v>0</v>
      </c>
      <c r="J209" s="2">
        <v>0</v>
      </c>
      <c r="K209" s="5">
        <v>0</v>
      </c>
      <c r="L209" s="5">
        <v>3999136.58</v>
      </c>
      <c r="M209" s="5">
        <v>0</v>
      </c>
      <c r="N209" s="5">
        <v>2571637.2999999998</v>
      </c>
      <c r="O209" s="5">
        <v>858295.36</v>
      </c>
      <c r="P209" s="5">
        <v>0</v>
      </c>
      <c r="Q209" s="5">
        <v>400000</v>
      </c>
      <c r="R209" s="5">
        <v>143476.76062660146</v>
      </c>
      <c r="S209" s="5">
        <v>0</v>
      </c>
      <c r="T209" s="5">
        <v>0</v>
      </c>
    </row>
    <row r="210" spans="1:20" ht="24.95" customHeight="1" x14ac:dyDescent="0.25">
      <c r="A210" s="1">
        <v>187</v>
      </c>
      <c r="B210" s="13" t="s">
        <v>129</v>
      </c>
      <c r="C210" s="6">
        <f t="shared" ref="C210:C241" si="20">D210+E210+F210+G210+H210+I210+K210+L210+M210+N210+O210+P210+Q210+R210+S210+T210</f>
        <v>7478069.5099999998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2">
        <v>0</v>
      </c>
      <c r="K210" s="5">
        <v>0</v>
      </c>
      <c r="L210" s="5">
        <v>7220054.3899999997</v>
      </c>
      <c r="M210" s="5">
        <v>0</v>
      </c>
      <c r="N210" s="5">
        <v>0</v>
      </c>
      <c r="O210" s="5">
        <v>0</v>
      </c>
      <c r="P210" s="5">
        <v>0</v>
      </c>
      <c r="Q210" s="5">
        <v>146620</v>
      </c>
      <c r="R210" s="5">
        <v>111395.12</v>
      </c>
      <c r="S210" s="5">
        <v>0</v>
      </c>
      <c r="T210" s="5">
        <v>0</v>
      </c>
    </row>
    <row r="211" spans="1:20" ht="24.95" customHeight="1" x14ac:dyDescent="0.25">
      <c r="A211" s="1">
        <v>188</v>
      </c>
      <c r="B211" s="13" t="s">
        <v>130</v>
      </c>
      <c r="C211" s="6">
        <f t="shared" si="20"/>
        <v>823570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2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823570</v>
      </c>
      <c r="R211" s="5">
        <v>0</v>
      </c>
      <c r="S211" s="5">
        <v>0</v>
      </c>
      <c r="T211" s="5">
        <v>0</v>
      </c>
    </row>
    <row r="212" spans="1:20" ht="24.95" customHeight="1" x14ac:dyDescent="0.25">
      <c r="A212" s="1">
        <v>189</v>
      </c>
      <c r="B212" s="13" t="s">
        <v>131</v>
      </c>
      <c r="C212" s="6">
        <f t="shared" si="20"/>
        <v>7827609.8244885113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5775843.7699999996</v>
      </c>
      <c r="J212" s="2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500000</v>
      </c>
      <c r="R212" s="5">
        <v>1551766.0544885118</v>
      </c>
      <c r="S212" s="5">
        <v>0</v>
      </c>
      <c r="T212" s="5">
        <v>0</v>
      </c>
    </row>
    <row r="213" spans="1:20" ht="24.95" customHeight="1" x14ac:dyDescent="0.25">
      <c r="A213" s="1">
        <v>190</v>
      </c>
      <c r="B213" s="13" t="s">
        <v>132</v>
      </c>
      <c r="C213" s="6">
        <f t="shared" si="20"/>
        <v>56601442.282001257</v>
      </c>
      <c r="D213" s="5">
        <v>12077291.4</v>
      </c>
      <c r="E213" s="5">
        <v>1516295.22</v>
      </c>
      <c r="F213" s="5">
        <v>3335849.48</v>
      </c>
      <c r="G213" s="5">
        <v>3616364.09</v>
      </c>
      <c r="H213" s="5">
        <v>6694443.3799999999</v>
      </c>
      <c r="I213" s="5">
        <v>0</v>
      </c>
      <c r="J213" s="2">
        <v>0</v>
      </c>
      <c r="K213" s="5">
        <v>0</v>
      </c>
      <c r="L213" s="5">
        <v>11496483.779999999</v>
      </c>
      <c r="M213" s="5">
        <v>1311943.52</v>
      </c>
      <c r="N213" s="5">
        <v>13606550.359999999</v>
      </c>
      <c r="O213" s="5">
        <v>2237777.08</v>
      </c>
      <c r="P213" s="5">
        <v>0</v>
      </c>
      <c r="Q213" s="5">
        <v>0</v>
      </c>
      <c r="R213" s="5">
        <v>708443.97200125107</v>
      </c>
      <c r="S213" s="5">
        <v>0</v>
      </c>
      <c r="T213" s="5">
        <v>0</v>
      </c>
    </row>
    <row r="214" spans="1:20" ht="24.95" customHeight="1" x14ac:dyDescent="0.25">
      <c r="A214" s="1">
        <v>191</v>
      </c>
      <c r="B214" s="13" t="s">
        <v>133</v>
      </c>
      <c r="C214" s="6">
        <f t="shared" si="20"/>
        <v>5560707.9400000004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2">
        <v>0</v>
      </c>
      <c r="K214" s="5">
        <v>0</v>
      </c>
      <c r="L214" s="5">
        <v>5213619.25</v>
      </c>
      <c r="M214" s="5">
        <v>0</v>
      </c>
      <c r="N214" s="5">
        <v>0</v>
      </c>
      <c r="O214" s="5">
        <v>0</v>
      </c>
      <c r="P214" s="5">
        <v>0</v>
      </c>
      <c r="Q214" s="5">
        <v>266650</v>
      </c>
      <c r="R214" s="5">
        <v>80438.69</v>
      </c>
      <c r="S214" s="5">
        <v>0</v>
      </c>
      <c r="T214" s="5">
        <v>0</v>
      </c>
    </row>
    <row r="215" spans="1:20" ht="24.95" customHeight="1" x14ac:dyDescent="0.25">
      <c r="A215" s="1">
        <v>192</v>
      </c>
      <c r="B215" s="13" t="s">
        <v>134</v>
      </c>
      <c r="C215" s="6">
        <f t="shared" si="20"/>
        <v>97572965.534219712</v>
      </c>
      <c r="D215" s="5">
        <v>18268797.699999999</v>
      </c>
      <c r="E215" s="5">
        <v>2887851.18</v>
      </c>
      <c r="F215" s="5">
        <v>5977966.7999999998</v>
      </c>
      <c r="G215" s="5">
        <v>7407966.0800000001</v>
      </c>
      <c r="H215" s="5">
        <v>12602959.24</v>
      </c>
      <c r="I215" s="5">
        <v>0</v>
      </c>
      <c r="J215" s="2">
        <v>0</v>
      </c>
      <c r="K215" s="5">
        <v>0</v>
      </c>
      <c r="L215" s="5">
        <v>15898876.35</v>
      </c>
      <c r="M215" s="5">
        <v>2429173.7999999998</v>
      </c>
      <c r="N215" s="5">
        <v>27356112.030000001</v>
      </c>
      <c r="O215" s="5">
        <v>3538796.4</v>
      </c>
      <c r="P215" s="5">
        <v>0</v>
      </c>
      <c r="Q215" s="5">
        <v>0</v>
      </c>
      <c r="R215" s="5">
        <v>1204465.9542196917</v>
      </c>
      <c r="S215" s="5">
        <v>0</v>
      </c>
      <c r="T215" s="5">
        <v>0</v>
      </c>
    </row>
    <row r="216" spans="1:20" ht="24.95" customHeight="1" x14ac:dyDescent="0.25">
      <c r="A216" s="1">
        <v>193</v>
      </c>
      <c r="B216" s="13" t="s">
        <v>135</v>
      </c>
      <c r="C216" s="6">
        <f t="shared" si="20"/>
        <v>104484911.81321606</v>
      </c>
      <c r="D216" s="5">
        <v>18839585.82</v>
      </c>
      <c r="E216" s="5">
        <v>2978078.86</v>
      </c>
      <c r="F216" s="5">
        <v>9015162.6300000008</v>
      </c>
      <c r="G216" s="5">
        <v>7639419.6799999997</v>
      </c>
      <c r="H216" s="5">
        <v>12996724.58</v>
      </c>
      <c r="I216" s="5">
        <v>0</v>
      </c>
      <c r="J216" s="2">
        <v>0</v>
      </c>
      <c r="K216" s="5">
        <v>0</v>
      </c>
      <c r="L216" s="5">
        <v>16395618.93</v>
      </c>
      <c r="M216" s="5">
        <v>2852184</v>
      </c>
      <c r="N216" s="5">
        <v>28210823.09</v>
      </c>
      <c r="O216" s="5">
        <v>3865216.08</v>
      </c>
      <c r="P216" s="5">
        <v>0</v>
      </c>
      <c r="Q216" s="5">
        <v>450000</v>
      </c>
      <c r="R216" s="5">
        <v>1242098.1432160558</v>
      </c>
      <c r="S216" s="5">
        <v>0</v>
      </c>
      <c r="T216" s="5">
        <v>0</v>
      </c>
    </row>
    <row r="217" spans="1:20" ht="24.95" customHeight="1" x14ac:dyDescent="0.25">
      <c r="A217" s="1">
        <v>194</v>
      </c>
      <c r="B217" s="13" t="s">
        <v>136</v>
      </c>
      <c r="C217" s="6">
        <f t="shared" si="20"/>
        <v>9211458.8399999999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2">
        <v>0</v>
      </c>
      <c r="K217" s="5">
        <v>0</v>
      </c>
      <c r="L217" s="5">
        <v>8963875.0600000005</v>
      </c>
      <c r="M217" s="5">
        <v>0</v>
      </c>
      <c r="N217" s="5">
        <v>0</v>
      </c>
      <c r="O217" s="5">
        <v>0</v>
      </c>
      <c r="P217" s="5">
        <v>0</v>
      </c>
      <c r="Q217" s="5">
        <v>109284</v>
      </c>
      <c r="R217" s="5">
        <v>138299.78</v>
      </c>
      <c r="S217" s="5">
        <v>0</v>
      </c>
      <c r="T217" s="5">
        <v>0</v>
      </c>
    </row>
    <row r="218" spans="1:20" ht="24.95" customHeight="1" x14ac:dyDescent="0.25">
      <c r="A218" s="1">
        <v>195</v>
      </c>
      <c r="B218" s="13" t="s">
        <v>137</v>
      </c>
      <c r="C218" s="6">
        <f t="shared" si="20"/>
        <v>89197425.790000007</v>
      </c>
      <c r="D218" s="5">
        <v>0</v>
      </c>
      <c r="E218" s="5">
        <v>0</v>
      </c>
      <c r="F218" s="5">
        <v>0</v>
      </c>
      <c r="G218" s="5">
        <v>0</v>
      </c>
      <c r="H218" s="5">
        <v>57807241.490000002</v>
      </c>
      <c r="I218" s="5">
        <v>0</v>
      </c>
      <c r="J218" s="2">
        <v>0</v>
      </c>
      <c r="K218" s="5">
        <v>0</v>
      </c>
      <c r="L218" s="5">
        <v>28358559.100000001</v>
      </c>
      <c r="M218" s="5">
        <v>0</v>
      </c>
      <c r="N218" s="5">
        <v>0</v>
      </c>
      <c r="O218" s="5">
        <v>0</v>
      </c>
      <c r="P218" s="5">
        <v>0</v>
      </c>
      <c r="Q218" s="5">
        <v>1702210</v>
      </c>
      <c r="R218" s="5">
        <v>1329415.2</v>
      </c>
      <c r="S218" s="5">
        <v>0</v>
      </c>
      <c r="T218" s="5">
        <v>0</v>
      </c>
    </row>
    <row r="219" spans="1:20" ht="24.95" customHeight="1" x14ac:dyDescent="0.25">
      <c r="A219" s="1">
        <v>196</v>
      </c>
      <c r="B219" s="13" t="s">
        <v>138</v>
      </c>
      <c r="C219" s="6">
        <f t="shared" si="20"/>
        <v>56620126.216766655</v>
      </c>
      <c r="D219" s="5">
        <v>11681484.27</v>
      </c>
      <c r="E219" s="5">
        <v>1466601.92</v>
      </c>
      <c r="F219" s="5">
        <v>3226524.22</v>
      </c>
      <c r="G219" s="5">
        <v>3497845.57</v>
      </c>
      <c r="H219" s="5">
        <v>6475047.46</v>
      </c>
      <c r="I219" s="5">
        <v>0</v>
      </c>
      <c r="J219" s="2">
        <v>0</v>
      </c>
      <c r="K219" s="5">
        <v>0</v>
      </c>
      <c r="L219" s="5">
        <v>11119711.359999999</v>
      </c>
      <c r="M219" s="5">
        <v>1206235.2</v>
      </c>
      <c r="N219" s="5">
        <v>15179749.67</v>
      </c>
      <c r="O219" s="5">
        <v>2057470.8</v>
      </c>
      <c r="P219" s="5">
        <v>0</v>
      </c>
      <c r="Q219" s="5">
        <v>0</v>
      </c>
      <c r="R219" s="5">
        <v>709455.74676666001</v>
      </c>
      <c r="S219" s="5">
        <v>0</v>
      </c>
      <c r="T219" s="5">
        <v>0</v>
      </c>
    </row>
    <row r="220" spans="1:20" ht="24.95" customHeight="1" x14ac:dyDescent="0.25">
      <c r="A220" s="1">
        <v>197</v>
      </c>
      <c r="B220" s="13" t="s">
        <v>139</v>
      </c>
      <c r="C220" s="6">
        <f t="shared" si="20"/>
        <v>40386647.660710268</v>
      </c>
      <c r="D220" s="5">
        <v>8045491.3300000001</v>
      </c>
      <c r="E220" s="5">
        <v>1010105.63</v>
      </c>
      <c r="F220" s="5">
        <v>2222232.38</v>
      </c>
      <c r="G220" s="5">
        <v>2409101.92</v>
      </c>
      <c r="H220" s="5">
        <v>4459616.3499999996</v>
      </c>
      <c r="I220" s="5">
        <v>0</v>
      </c>
      <c r="J220" s="2">
        <v>0</v>
      </c>
      <c r="K220" s="5">
        <v>0</v>
      </c>
      <c r="L220" s="5">
        <v>7880334.4299999997</v>
      </c>
      <c r="M220" s="5">
        <v>965906.85</v>
      </c>
      <c r="N220" s="5">
        <v>9469422.1899999995</v>
      </c>
      <c r="O220" s="5">
        <v>1646241.24</v>
      </c>
      <c r="P220" s="5">
        <v>0</v>
      </c>
      <c r="Q220" s="5">
        <v>1732584</v>
      </c>
      <c r="R220" s="5">
        <v>545611.34071026812</v>
      </c>
      <c r="S220" s="5">
        <v>0</v>
      </c>
      <c r="T220" s="5">
        <v>0</v>
      </c>
    </row>
    <row r="221" spans="1:20" ht="24.95" customHeight="1" x14ac:dyDescent="0.25">
      <c r="A221" s="1">
        <v>198</v>
      </c>
      <c r="B221" s="13" t="s">
        <v>141</v>
      </c>
      <c r="C221" s="6">
        <f t="shared" si="20"/>
        <v>7916445.7400000002</v>
      </c>
      <c r="D221" s="5">
        <v>7888445.7400000002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2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28000</v>
      </c>
      <c r="S221" s="5">
        <v>0</v>
      </c>
      <c r="T221" s="5">
        <v>0</v>
      </c>
    </row>
    <row r="222" spans="1:20" ht="24.95" customHeight="1" x14ac:dyDescent="0.25">
      <c r="A222" s="1">
        <v>199</v>
      </c>
      <c r="B222" s="13" t="s">
        <v>142</v>
      </c>
      <c r="C222" s="6">
        <f t="shared" si="20"/>
        <v>12981426.99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2">
        <v>0</v>
      </c>
      <c r="K222" s="5">
        <v>0</v>
      </c>
      <c r="L222" s="5">
        <v>0</v>
      </c>
      <c r="M222" s="5">
        <v>0</v>
      </c>
      <c r="N222" s="5">
        <v>12233464.640000001</v>
      </c>
      <c r="O222" s="5">
        <v>0</v>
      </c>
      <c r="P222" s="5">
        <v>0</v>
      </c>
      <c r="Q222" s="5">
        <v>573180</v>
      </c>
      <c r="R222" s="5">
        <v>174782.35</v>
      </c>
      <c r="S222" s="5">
        <v>0</v>
      </c>
      <c r="T222" s="5">
        <v>0</v>
      </c>
    </row>
    <row r="223" spans="1:20" ht="24.95" customHeight="1" x14ac:dyDescent="0.25">
      <c r="A223" s="1">
        <v>200</v>
      </c>
      <c r="B223" s="13" t="s">
        <v>143</v>
      </c>
      <c r="C223" s="6">
        <f t="shared" si="20"/>
        <v>18119386.787170034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2">
        <v>0</v>
      </c>
      <c r="K223" s="5">
        <v>0</v>
      </c>
      <c r="L223" s="5">
        <v>7236862.3099999996</v>
      </c>
      <c r="M223" s="5">
        <v>0</v>
      </c>
      <c r="N223" s="5">
        <v>8947995.0099999998</v>
      </c>
      <c r="O223" s="5">
        <v>1483980.19</v>
      </c>
      <c r="P223" s="5">
        <v>0</v>
      </c>
      <c r="Q223" s="5">
        <v>0</v>
      </c>
      <c r="R223" s="5">
        <v>450549.2771700336</v>
      </c>
      <c r="S223" s="5">
        <v>0</v>
      </c>
      <c r="T223" s="5">
        <v>0</v>
      </c>
    </row>
    <row r="224" spans="1:20" ht="24.95" customHeight="1" x14ac:dyDescent="0.25">
      <c r="A224" s="1">
        <v>201</v>
      </c>
      <c r="B224" s="13" t="s">
        <v>144</v>
      </c>
      <c r="C224" s="6">
        <f t="shared" si="20"/>
        <v>8109168.6200000001</v>
      </c>
      <c r="D224" s="5">
        <v>8081168.6200000001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2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28000</v>
      </c>
      <c r="S224" s="5">
        <v>0</v>
      </c>
      <c r="T224" s="5">
        <v>0</v>
      </c>
    </row>
    <row r="225" spans="1:20" ht="24.95" customHeight="1" x14ac:dyDescent="0.25">
      <c r="A225" s="1">
        <v>202</v>
      </c>
      <c r="B225" s="13" t="s">
        <v>145</v>
      </c>
      <c r="C225" s="6">
        <f t="shared" si="20"/>
        <v>391130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2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391130</v>
      </c>
      <c r="R225" s="5">
        <v>0</v>
      </c>
      <c r="S225" s="5">
        <v>0</v>
      </c>
      <c r="T225" s="5">
        <v>0</v>
      </c>
    </row>
    <row r="226" spans="1:20" ht="24.95" customHeight="1" x14ac:dyDescent="0.25">
      <c r="A226" s="1">
        <v>203</v>
      </c>
      <c r="B226" s="13" t="s">
        <v>146</v>
      </c>
      <c r="C226" s="6">
        <f t="shared" si="20"/>
        <v>5208934.0564799998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5147168.04</v>
      </c>
      <c r="J226" s="2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61766.016479999998</v>
      </c>
      <c r="S226" s="5">
        <v>0</v>
      </c>
      <c r="T226" s="5">
        <v>0</v>
      </c>
    </row>
    <row r="227" spans="1:20" ht="24.95" customHeight="1" x14ac:dyDescent="0.25">
      <c r="A227" s="1">
        <v>204</v>
      </c>
      <c r="B227" s="13" t="s">
        <v>147</v>
      </c>
      <c r="C227" s="6">
        <f t="shared" si="20"/>
        <v>26642116.309999999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2">
        <v>8</v>
      </c>
      <c r="K227" s="5">
        <v>26124127.199999999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183600</v>
      </c>
      <c r="R227" s="5">
        <v>334389.11</v>
      </c>
      <c r="S227" s="5">
        <v>0</v>
      </c>
      <c r="T227" s="5">
        <v>0</v>
      </c>
    </row>
    <row r="228" spans="1:20" ht="24.95" customHeight="1" x14ac:dyDescent="0.25">
      <c r="A228" s="1">
        <v>205</v>
      </c>
      <c r="B228" s="13" t="s">
        <v>148</v>
      </c>
      <c r="C228" s="6">
        <f t="shared" si="20"/>
        <v>11677922.630000001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2">
        <v>4</v>
      </c>
      <c r="K228" s="5">
        <v>11439694.800000001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91800</v>
      </c>
      <c r="R228" s="5">
        <v>146427.82999999999</v>
      </c>
      <c r="S228" s="5">
        <v>0</v>
      </c>
      <c r="T228" s="5">
        <v>0</v>
      </c>
    </row>
    <row r="229" spans="1:20" ht="24.95" customHeight="1" x14ac:dyDescent="0.25">
      <c r="A229" s="1">
        <v>206</v>
      </c>
      <c r="B229" s="13" t="s">
        <v>149</v>
      </c>
      <c r="C229" s="6">
        <f t="shared" si="20"/>
        <v>7003700.0411999999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6871245.0999999996</v>
      </c>
      <c r="J229" s="2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50000</v>
      </c>
      <c r="R229" s="5">
        <v>82454.941200000001</v>
      </c>
      <c r="S229" s="5">
        <v>0</v>
      </c>
      <c r="T229" s="5">
        <v>0</v>
      </c>
    </row>
    <row r="230" spans="1:20" ht="24.95" customHeight="1" x14ac:dyDescent="0.25">
      <c r="A230" s="1">
        <v>207</v>
      </c>
      <c r="B230" s="13" t="s">
        <v>150</v>
      </c>
      <c r="C230" s="6">
        <f t="shared" si="20"/>
        <v>8758442.2199999988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2">
        <v>3</v>
      </c>
      <c r="K230" s="5">
        <v>8579771.0999999996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68850</v>
      </c>
      <c r="R230" s="5">
        <v>109821.12</v>
      </c>
      <c r="S230" s="5">
        <v>0</v>
      </c>
      <c r="T230" s="5">
        <v>0</v>
      </c>
    </row>
    <row r="231" spans="1:20" ht="24.95" customHeight="1" x14ac:dyDescent="0.25">
      <c r="A231" s="1">
        <v>208</v>
      </c>
      <c r="B231" s="13" t="s">
        <v>151</v>
      </c>
      <c r="C231" s="6">
        <f t="shared" si="20"/>
        <v>8758442.2199999988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2">
        <v>3</v>
      </c>
      <c r="K231" s="5">
        <v>8579771.0999999996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68850</v>
      </c>
      <c r="R231" s="5">
        <v>109821.12</v>
      </c>
      <c r="S231" s="5">
        <v>0</v>
      </c>
      <c r="T231" s="5">
        <v>0</v>
      </c>
    </row>
    <row r="232" spans="1:20" ht="24.95" customHeight="1" x14ac:dyDescent="0.25">
      <c r="A232" s="1">
        <v>209</v>
      </c>
      <c r="B232" s="13" t="s">
        <v>152</v>
      </c>
      <c r="C232" s="6">
        <f t="shared" si="20"/>
        <v>40565839.07638295</v>
      </c>
      <c r="D232" s="5">
        <v>7709993.2699999996</v>
      </c>
      <c r="E232" s="5">
        <v>1297359.52</v>
      </c>
      <c r="F232" s="5">
        <v>2711511.4</v>
      </c>
      <c r="G232" s="5">
        <v>3244922.72</v>
      </c>
      <c r="H232" s="5">
        <v>5517587.75</v>
      </c>
      <c r="I232" s="5">
        <v>0</v>
      </c>
      <c r="J232" s="2">
        <v>0</v>
      </c>
      <c r="K232" s="5">
        <v>0</v>
      </c>
      <c r="L232" s="5">
        <v>6598551.3600000003</v>
      </c>
      <c r="M232" s="5">
        <v>1101834.8999999999</v>
      </c>
      <c r="N232" s="5">
        <v>11885520</v>
      </c>
      <c r="O232" s="5">
        <v>0</v>
      </c>
      <c r="P232" s="5">
        <v>0</v>
      </c>
      <c r="Q232" s="5">
        <v>0</v>
      </c>
      <c r="R232" s="5">
        <v>498558.15638295014</v>
      </c>
      <c r="S232" s="5">
        <v>0</v>
      </c>
      <c r="T232" s="5">
        <v>0</v>
      </c>
    </row>
    <row r="233" spans="1:20" ht="24.95" customHeight="1" x14ac:dyDescent="0.25">
      <c r="A233" s="1">
        <v>210</v>
      </c>
      <c r="B233" s="13" t="s">
        <v>153</v>
      </c>
      <c r="C233" s="6">
        <f t="shared" si="20"/>
        <v>9990793.8599999994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2">
        <v>3</v>
      </c>
      <c r="K233" s="5">
        <v>9796547.6999999993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68850</v>
      </c>
      <c r="R233" s="5">
        <v>125396.16</v>
      </c>
      <c r="S233" s="5">
        <v>0</v>
      </c>
      <c r="T233" s="5">
        <v>0</v>
      </c>
    </row>
    <row r="234" spans="1:20" ht="24.95" customHeight="1" x14ac:dyDescent="0.25">
      <c r="A234" s="1">
        <v>211</v>
      </c>
      <c r="B234" s="13" t="s">
        <v>154</v>
      </c>
      <c r="C234" s="6">
        <f t="shared" si="20"/>
        <v>9990793.8599999994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2">
        <v>3</v>
      </c>
      <c r="K234" s="5">
        <v>9796547.6999999993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68850</v>
      </c>
      <c r="R234" s="5">
        <v>125396.16</v>
      </c>
      <c r="S234" s="5">
        <v>0</v>
      </c>
      <c r="T234" s="5">
        <v>0</v>
      </c>
    </row>
    <row r="235" spans="1:20" ht="24.95" customHeight="1" x14ac:dyDescent="0.25">
      <c r="A235" s="1">
        <v>212</v>
      </c>
      <c r="B235" s="13" t="s">
        <v>155</v>
      </c>
      <c r="C235" s="6">
        <f t="shared" si="20"/>
        <v>41405913.021044284</v>
      </c>
      <c r="D235" s="5">
        <v>8296859.0300000003</v>
      </c>
      <c r="E235" s="5">
        <v>1041664.66</v>
      </c>
      <c r="F235" s="5">
        <v>2291662.2599999998</v>
      </c>
      <c r="G235" s="5">
        <v>2484370.2200000002</v>
      </c>
      <c r="H235" s="5">
        <v>5060456.6500000004</v>
      </c>
      <c r="I235" s="5">
        <v>0</v>
      </c>
      <c r="J235" s="2">
        <v>0</v>
      </c>
      <c r="K235" s="5">
        <v>0</v>
      </c>
      <c r="L235" s="5">
        <v>8503913.1899999995</v>
      </c>
      <c r="M235" s="5">
        <v>1118608.1000000001</v>
      </c>
      <c r="N235" s="5">
        <v>9765278.1999999993</v>
      </c>
      <c r="O235" s="5">
        <v>1334851.56</v>
      </c>
      <c r="P235" s="5">
        <v>0</v>
      </c>
      <c r="Q235" s="5">
        <v>627530</v>
      </c>
      <c r="R235" s="5">
        <v>880719.15104427736</v>
      </c>
      <c r="S235" s="5">
        <v>0</v>
      </c>
      <c r="T235" s="5">
        <v>0</v>
      </c>
    </row>
    <row r="236" spans="1:20" ht="24.95" customHeight="1" x14ac:dyDescent="0.25">
      <c r="A236" s="1">
        <v>213</v>
      </c>
      <c r="B236" s="13" t="s">
        <v>156</v>
      </c>
      <c r="C236" s="6">
        <f t="shared" si="20"/>
        <v>6660528.5999999996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2">
        <v>2</v>
      </c>
      <c r="K236" s="5">
        <v>6531031.7999999998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45900</v>
      </c>
      <c r="R236" s="5">
        <v>83596.800000000003</v>
      </c>
      <c r="S236" s="5">
        <v>0</v>
      </c>
      <c r="T236" s="5">
        <v>0</v>
      </c>
    </row>
    <row r="237" spans="1:20" ht="24.95" customHeight="1" x14ac:dyDescent="0.25">
      <c r="A237" s="1">
        <v>214</v>
      </c>
      <c r="B237" s="13" t="s">
        <v>157</v>
      </c>
      <c r="C237" s="6">
        <f t="shared" si="20"/>
        <v>13321058.16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2">
        <v>4</v>
      </c>
      <c r="K237" s="5">
        <v>13062063.6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91800</v>
      </c>
      <c r="R237" s="5">
        <v>167194.56</v>
      </c>
      <c r="S237" s="5">
        <v>0</v>
      </c>
      <c r="T237" s="5">
        <v>0</v>
      </c>
    </row>
    <row r="238" spans="1:20" ht="24.95" customHeight="1" x14ac:dyDescent="0.25">
      <c r="A238" s="1">
        <v>215</v>
      </c>
      <c r="B238" s="13" t="s">
        <v>158</v>
      </c>
      <c r="C238" s="6">
        <f t="shared" si="20"/>
        <v>4858726.3899999997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2">
        <v>0</v>
      </c>
      <c r="K238" s="5">
        <v>0</v>
      </c>
      <c r="L238" s="5">
        <v>4681083.96</v>
      </c>
      <c r="M238" s="5">
        <v>0</v>
      </c>
      <c r="N238" s="5">
        <v>0</v>
      </c>
      <c r="O238" s="5">
        <v>0</v>
      </c>
      <c r="P238" s="5">
        <v>0</v>
      </c>
      <c r="Q238" s="5">
        <v>105420</v>
      </c>
      <c r="R238" s="5">
        <v>72222.429999999993</v>
      </c>
      <c r="S238" s="5">
        <v>0</v>
      </c>
      <c r="T238" s="5">
        <v>0</v>
      </c>
    </row>
    <row r="239" spans="1:20" ht="24.95" customHeight="1" x14ac:dyDescent="0.25">
      <c r="A239" s="1">
        <v>216</v>
      </c>
      <c r="B239" s="13" t="s">
        <v>159</v>
      </c>
      <c r="C239" s="6">
        <f t="shared" si="20"/>
        <v>7068849.0599999996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2">
        <v>2</v>
      </c>
      <c r="K239" s="5">
        <v>6934191.2999999998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45900</v>
      </c>
      <c r="R239" s="5">
        <v>88757.759999999995</v>
      </c>
      <c r="S239" s="5">
        <v>0</v>
      </c>
      <c r="T239" s="5">
        <v>0</v>
      </c>
    </row>
    <row r="240" spans="1:20" ht="24.95" customHeight="1" x14ac:dyDescent="0.25">
      <c r="A240" s="1">
        <v>217</v>
      </c>
      <c r="B240" s="13" t="s">
        <v>160</v>
      </c>
      <c r="C240" s="6">
        <f t="shared" si="20"/>
        <v>9990793.8599999994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2">
        <v>3</v>
      </c>
      <c r="K240" s="5">
        <v>9796547.6999999993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68850</v>
      </c>
      <c r="R240" s="5">
        <v>125396.16</v>
      </c>
      <c r="S240" s="5">
        <v>0</v>
      </c>
      <c r="T240" s="5">
        <v>0</v>
      </c>
    </row>
    <row r="241" spans="1:20" ht="24.95" customHeight="1" x14ac:dyDescent="0.25">
      <c r="A241" s="1">
        <v>218</v>
      </c>
      <c r="B241" s="13" t="s">
        <v>161</v>
      </c>
      <c r="C241" s="6">
        <f t="shared" si="20"/>
        <v>6037166.96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2">
        <v>0</v>
      </c>
      <c r="K241" s="5">
        <v>0</v>
      </c>
      <c r="L241" s="5">
        <v>0</v>
      </c>
      <c r="M241" s="5">
        <v>0</v>
      </c>
      <c r="N241" s="5">
        <v>5945437.3600000003</v>
      </c>
      <c r="O241" s="5">
        <v>0</v>
      </c>
      <c r="P241" s="5">
        <v>0</v>
      </c>
      <c r="Q241" s="5">
        <v>0</v>
      </c>
      <c r="R241" s="5">
        <v>91729.600000000006</v>
      </c>
      <c r="S241" s="5">
        <v>0</v>
      </c>
      <c r="T241" s="5">
        <v>0</v>
      </c>
    </row>
    <row r="242" spans="1:20" ht="24.95" customHeight="1" x14ac:dyDescent="0.25">
      <c r="A242" s="1">
        <v>219</v>
      </c>
      <c r="B242" s="13" t="s">
        <v>162</v>
      </c>
      <c r="C242" s="6">
        <f t="shared" ref="C242:C269" si="21">D242+E242+F242+G242+H242+I242+K242+L242+M242+N242+O242+P242+Q242+R242+S242+T242</f>
        <v>6057207.8500000006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2">
        <v>0</v>
      </c>
      <c r="K242" s="5">
        <v>0</v>
      </c>
      <c r="L242" s="5">
        <v>0</v>
      </c>
      <c r="M242" s="5">
        <v>0</v>
      </c>
      <c r="N242" s="5">
        <v>5965173.7400000002</v>
      </c>
      <c r="O242" s="5">
        <v>0</v>
      </c>
      <c r="P242" s="5">
        <v>0</v>
      </c>
      <c r="Q242" s="5">
        <v>0</v>
      </c>
      <c r="R242" s="5">
        <v>92034.11</v>
      </c>
      <c r="S242" s="5">
        <v>0</v>
      </c>
      <c r="T242" s="5">
        <v>0</v>
      </c>
    </row>
    <row r="243" spans="1:20" ht="24.95" customHeight="1" x14ac:dyDescent="0.25">
      <c r="A243" s="1">
        <v>220</v>
      </c>
      <c r="B243" s="13" t="s">
        <v>163</v>
      </c>
      <c r="C243" s="6">
        <f t="shared" si="21"/>
        <v>5838961.8000000007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2">
        <v>2</v>
      </c>
      <c r="K243" s="5">
        <v>5719847.4000000004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45900</v>
      </c>
      <c r="R243" s="5">
        <v>73214.399999999994</v>
      </c>
      <c r="S243" s="5">
        <v>0</v>
      </c>
      <c r="T243" s="5">
        <v>0</v>
      </c>
    </row>
    <row r="244" spans="1:20" ht="24.95" customHeight="1" x14ac:dyDescent="0.25">
      <c r="A244" s="1">
        <v>221</v>
      </c>
      <c r="B244" s="13" t="s">
        <v>164</v>
      </c>
      <c r="C244" s="6">
        <f t="shared" si="21"/>
        <v>8758442.2199999988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2">
        <v>3</v>
      </c>
      <c r="K244" s="5">
        <v>8579771.0999999996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68850</v>
      </c>
      <c r="R244" s="5">
        <v>109821.12</v>
      </c>
      <c r="S244" s="5">
        <v>0</v>
      </c>
      <c r="T244" s="5">
        <v>0</v>
      </c>
    </row>
    <row r="245" spans="1:20" ht="24.95" customHeight="1" x14ac:dyDescent="0.25">
      <c r="A245" s="1">
        <v>222</v>
      </c>
      <c r="B245" s="13" t="s">
        <v>165</v>
      </c>
      <c r="C245" s="6">
        <f t="shared" si="21"/>
        <v>1263710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2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1263710</v>
      </c>
      <c r="R245" s="5">
        <v>0</v>
      </c>
      <c r="S245" s="5">
        <v>0</v>
      </c>
      <c r="T245" s="5">
        <v>0</v>
      </c>
    </row>
    <row r="246" spans="1:20" ht="24.95" customHeight="1" x14ac:dyDescent="0.25">
      <c r="A246" s="1">
        <v>223</v>
      </c>
      <c r="B246" s="13" t="s">
        <v>166</v>
      </c>
      <c r="C246" s="6">
        <f t="shared" si="21"/>
        <v>10605013.506501554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2">
        <v>0</v>
      </c>
      <c r="K246" s="5">
        <v>0</v>
      </c>
      <c r="L246" s="5">
        <v>0</v>
      </c>
      <c r="M246" s="5">
        <v>0</v>
      </c>
      <c r="N246" s="5">
        <v>10437674.289999999</v>
      </c>
      <c r="O246" s="5">
        <v>0</v>
      </c>
      <c r="P246" s="5">
        <v>0</v>
      </c>
      <c r="Q246" s="5">
        <v>0</v>
      </c>
      <c r="R246" s="5">
        <v>167339.21650155357</v>
      </c>
      <c r="S246" s="5">
        <v>0</v>
      </c>
      <c r="T246" s="5">
        <v>0</v>
      </c>
    </row>
    <row r="247" spans="1:20" ht="24.95" customHeight="1" x14ac:dyDescent="0.25">
      <c r="A247" s="1">
        <v>224</v>
      </c>
      <c r="B247" s="13" t="s">
        <v>167</v>
      </c>
      <c r="C247" s="6">
        <f t="shared" si="21"/>
        <v>9990793.8599999994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2">
        <v>3</v>
      </c>
      <c r="K247" s="5">
        <v>9796547.6999999993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68850</v>
      </c>
      <c r="R247" s="5">
        <v>125396.16</v>
      </c>
      <c r="S247" s="5">
        <v>0</v>
      </c>
      <c r="T247" s="5">
        <v>0</v>
      </c>
    </row>
    <row r="248" spans="1:20" ht="24.95" customHeight="1" x14ac:dyDescent="0.25">
      <c r="A248" s="1">
        <v>225</v>
      </c>
      <c r="B248" s="13" t="s">
        <v>168</v>
      </c>
      <c r="C248" s="6">
        <f t="shared" si="21"/>
        <v>14137698.109999999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2">
        <v>4</v>
      </c>
      <c r="K248" s="5">
        <v>13868382.6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91800</v>
      </c>
      <c r="R248" s="5">
        <v>177515.51</v>
      </c>
      <c r="S248" s="5">
        <v>0</v>
      </c>
      <c r="T248" s="5">
        <v>0</v>
      </c>
    </row>
    <row r="249" spans="1:20" ht="24.95" customHeight="1" x14ac:dyDescent="0.25">
      <c r="A249" s="1">
        <v>226</v>
      </c>
      <c r="B249" s="13" t="s">
        <v>169</v>
      </c>
      <c r="C249" s="6">
        <f t="shared" si="21"/>
        <v>14137698.109999999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2">
        <v>4</v>
      </c>
      <c r="K249" s="5">
        <v>13868382.6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91800</v>
      </c>
      <c r="R249" s="5">
        <v>177515.51</v>
      </c>
      <c r="S249" s="5">
        <v>0</v>
      </c>
      <c r="T249" s="5">
        <v>0</v>
      </c>
    </row>
    <row r="250" spans="1:20" ht="24.95" customHeight="1" x14ac:dyDescent="0.25">
      <c r="A250" s="1">
        <v>227</v>
      </c>
      <c r="B250" s="13" t="s">
        <v>170</v>
      </c>
      <c r="C250" s="6">
        <f t="shared" si="21"/>
        <v>50000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2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50000</v>
      </c>
      <c r="R250" s="5">
        <v>0</v>
      </c>
      <c r="S250" s="5">
        <v>0</v>
      </c>
      <c r="T250" s="5">
        <v>0</v>
      </c>
    </row>
    <row r="251" spans="1:20" ht="24.95" customHeight="1" x14ac:dyDescent="0.25">
      <c r="A251" s="1">
        <v>228</v>
      </c>
      <c r="B251" s="13" t="s">
        <v>171</v>
      </c>
      <c r="C251" s="6">
        <f t="shared" si="21"/>
        <v>6660528.5999999996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2">
        <v>2</v>
      </c>
      <c r="K251" s="5">
        <v>6531031.7999999998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45900</v>
      </c>
      <c r="R251" s="5">
        <v>83596.800000000003</v>
      </c>
      <c r="S251" s="5">
        <v>0</v>
      </c>
      <c r="T251" s="5">
        <v>0</v>
      </c>
    </row>
    <row r="252" spans="1:20" ht="24.95" customHeight="1" x14ac:dyDescent="0.25">
      <c r="A252" s="1">
        <v>229</v>
      </c>
      <c r="B252" s="13" t="s">
        <v>172</v>
      </c>
      <c r="C252" s="6">
        <f t="shared" si="21"/>
        <v>4722105.9399999995</v>
      </c>
      <c r="D252" s="5">
        <v>4657968.76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2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64137.18</v>
      </c>
      <c r="S252" s="5">
        <v>0</v>
      </c>
      <c r="T252" s="5">
        <v>0</v>
      </c>
    </row>
    <row r="253" spans="1:20" ht="24.95" customHeight="1" x14ac:dyDescent="0.25">
      <c r="A253" s="1">
        <v>230</v>
      </c>
      <c r="B253" s="13" t="s">
        <v>173</v>
      </c>
      <c r="C253" s="6">
        <f t="shared" si="21"/>
        <v>9990793.8599999994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2">
        <v>3</v>
      </c>
      <c r="K253" s="5">
        <v>9796547.6999999993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68850</v>
      </c>
      <c r="R253" s="5">
        <v>125396.16</v>
      </c>
      <c r="S253" s="5">
        <v>0</v>
      </c>
      <c r="T253" s="5">
        <v>0</v>
      </c>
    </row>
    <row r="254" spans="1:20" ht="24.95" customHeight="1" x14ac:dyDescent="0.25">
      <c r="A254" s="1">
        <v>231</v>
      </c>
      <c r="B254" s="13" t="s">
        <v>174</v>
      </c>
      <c r="C254" s="6">
        <f t="shared" si="21"/>
        <v>20021665.620000001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2">
        <v>0</v>
      </c>
      <c r="K254" s="5">
        <v>0</v>
      </c>
      <c r="L254" s="5">
        <v>19602979.66</v>
      </c>
      <c r="M254" s="5">
        <v>0</v>
      </c>
      <c r="N254" s="5">
        <v>0</v>
      </c>
      <c r="O254" s="5">
        <v>0</v>
      </c>
      <c r="P254" s="5">
        <v>0</v>
      </c>
      <c r="Q254" s="5">
        <v>116240</v>
      </c>
      <c r="R254" s="5">
        <v>302445.96000000002</v>
      </c>
      <c r="S254" s="5">
        <v>0</v>
      </c>
      <c r="T254" s="5">
        <v>0</v>
      </c>
    </row>
    <row r="255" spans="1:20" ht="24.95" customHeight="1" x14ac:dyDescent="0.25">
      <c r="A255" s="1">
        <v>232</v>
      </c>
      <c r="B255" s="13" t="s">
        <v>175</v>
      </c>
      <c r="C255" s="6">
        <f t="shared" si="21"/>
        <v>51705958.809999995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2">
        <v>0</v>
      </c>
      <c r="K255" s="5">
        <v>0</v>
      </c>
      <c r="L255" s="5">
        <v>10736629.470000001</v>
      </c>
      <c r="M255" s="5">
        <v>0</v>
      </c>
      <c r="N255" s="5">
        <v>39534281.009999998</v>
      </c>
      <c r="O255" s="5">
        <v>0</v>
      </c>
      <c r="P255" s="5">
        <v>0</v>
      </c>
      <c r="Q255" s="5">
        <v>659440</v>
      </c>
      <c r="R255" s="5">
        <v>775608.33</v>
      </c>
      <c r="S255" s="5">
        <v>0</v>
      </c>
      <c r="T255" s="5">
        <v>0</v>
      </c>
    </row>
    <row r="256" spans="1:20" ht="24.95" customHeight="1" x14ac:dyDescent="0.25">
      <c r="A256" s="1">
        <v>233</v>
      </c>
      <c r="B256" s="13" t="s">
        <v>176</v>
      </c>
      <c r="C256" s="6">
        <f t="shared" si="21"/>
        <v>6660528.5999999996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2">
        <v>2</v>
      </c>
      <c r="K256" s="5">
        <v>6531031.7999999998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45900</v>
      </c>
      <c r="R256" s="5">
        <v>83596.800000000003</v>
      </c>
      <c r="S256" s="5">
        <v>0</v>
      </c>
      <c r="T256" s="5">
        <v>0</v>
      </c>
    </row>
    <row r="257" spans="1:20" ht="24.95" customHeight="1" x14ac:dyDescent="0.25">
      <c r="A257" s="1">
        <v>234</v>
      </c>
      <c r="B257" s="13" t="s">
        <v>177</v>
      </c>
      <c r="C257" s="6">
        <f t="shared" si="21"/>
        <v>3345564.3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2">
        <v>1</v>
      </c>
      <c r="K257" s="5">
        <v>3265515.9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38250</v>
      </c>
      <c r="R257" s="5">
        <v>41798.400000000001</v>
      </c>
      <c r="S257" s="5">
        <v>0</v>
      </c>
      <c r="T257" s="5">
        <v>0</v>
      </c>
    </row>
    <row r="258" spans="1:20" ht="24.95" customHeight="1" x14ac:dyDescent="0.25">
      <c r="A258" s="1">
        <v>235</v>
      </c>
      <c r="B258" s="13" t="s">
        <v>178</v>
      </c>
      <c r="C258" s="6">
        <f t="shared" si="21"/>
        <v>9990793.8599999994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2">
        <v>3</v>
      </c>
      <c r="K258" s="5">
        <v>9796547.6999999993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68850</v>
      </c>
      <c r="R258" s="5">
        <v>125396.16</v>
      </c>
      <c r="S258" s="5">
        <v>0</v>
      </c>
      <c r="T258" s="5">
        <v>0</v>
      </c>
    </row>
    <row r="259" spans="1:20" ht="24.95" customHeight="1" x14ac:dyDescent="0.25">
      <c r="A259" s="1">
        <v>236</v>
      </c>
      <c r="B259" s="13" t="s">
        <v>179</v>
      </c>
      <c r="C259" s="6">
        <f t="shared" si="21"/>
        <v>6660528.5999999996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2">
        <v>2</v>
      </c>
      <c r="K259" s="5">
        <v>6531031.7999999998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45900</v>
      </c>
      <c r="R259" s="5">
        <v>83596.800000000003</v>
      </c>
      <c r="S259" s="5">
        <v>0</v>
      </c>
      <c r="T259" s="5">
        <v>0</v>
      </c>
    </row>
    <row r="260" spans="1:20" ht="24.95" customHeight="1" x14ac:dyDescent="0.25">
      <c r="A260" s="1">
        <v>237</v>
      </c>
      <c r="B260" s="13" t="s">
        <v>180</v>
      </c>
      <c r="C260" s="6">
        <f t="shared" si="21"/>
        <v>2934780.4200000004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2">
        <v>1</v>
      </c>
      <c r="K260" s="5">
        <v>2859923.7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38250</v>
      </c>
      <c r="R260" s="5">
        <v>36606.720000000001</v>
      </c>
      <c r="S260" s="5">
        <v>0</v>
      </c>
      <c r="T260" s="5">
        <v>0</v>
      </c>
    </row>
    <row r="261" spans="1:20" ht="24.95" customHeight="1" x14ac:dyDescent="0.25">
      <c r="A261" s="1">
        <v>238</v>
      </c>
      <c r="B261" s="13" t="s">
        <v>181</v>
      </c>
      <c r="C261" s="6">
        <f t="shared" si="21"/>
        <v>6660528.5999999996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2">
        <v>2</v>
      </c>
      <c r="K261" s="5">
        <v>6531031.7999999998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45900</v>
      </c>
      <c r="R261" s="5">
        <v>83596.800000000003</v>
      </c>
      <c r="S261" s="5">
        <v>0</v>
      </c>
      <c r="T261" s="5">
        <v>0</v>
      </c>
    </row>
    <row r="262" spans="1:20" ht="24.95" customHeight="1" x14ac:dyDescent="0.25">
      <c r="A262" s="1">
        <v>239</v>
      </c>
      <c r="B262" s="13" t="s">
        <v>182</v>
      </c>
      <c r="C262" s="6">
        <f t="shared" si="21"/>
        <v>13321058.060000001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2">
        <v>4</v>
      </c>
      <c r="K262" s="5">
        <v>13062063.5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91800</v>
      </c>
      <c r="R262" s="5">
        <v>167194.56</v>
      </c>
      <c r="S262" s="5">
        <v>0</v>
      </c>
      <c r="T262" s="5">
        <v>0</v>
      </c>
    </row>
    <row r="263" spans="1:20" ht="24.95" customHeight="1" x14ac:dyDescent="0.25">
      <c r="A263" s="1">
        <v>240</v>
      </c>
      <c r="B263" s="13" t="s">
        <v>183</v>
      </c>
      <c r="C263" s="6">
        <f t="shared" si="21"/>
        <v>7068849.0599999996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2">
        <v>2</v>
      </c>
      <c r="K263" s="5">
        <v>6934191.2999999998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45900</v>
      </c>
      <c r="R263" s="5">
        <v>88757.759999999995</v>
      </c>
      <c r="S263" s="5">
        <v>0</v>
      </c>
      <c r="T263" s="5">
        <v>0</v>
      </c>
    </row>
    <row r="264" spans="1:20" ht="24.95" customHeight="1" x14ac:dyDescent="0.25">
      <c r="A264" s="1">
        <v>241</v>
      </c>
      <c r="B264" s="13" t="s">
        <v>184</v>
      </c>
      <c r="C264" s="6">
        <f t="shared" si="21"/>
        <v>20548325.23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2">
        <v>0</v>
      </c>
      <c r="K264" s="5">
        <v>0</v>
      </c>
      <c r="L264" s="5">
        <v>19260837.460000001</v>
      </c>
      <c r="M264" s="5">
        <v>0</v>
      </c>
      <c r="N264" s="5">
        <v>0</v>
      </c>
      <c r="O264" s="5">
        <v>0</v>
      </c>
      <c r="P264" s="5">
        <v>0</v>
      </c>
      <c r="Q264" s="5">
        <v>931670</v>
      </c>
      <c r="R264" s="5">
        <v>355817.77</v>
      </c>
      <c r="S264" s="5">
        <v>0</v>
      </c>
      <c r="T264" s="5">
        <v>0</v>
      </c>
    </row>
    <row r="265" spans="1:20" ht="24.95" customHeight="1" x14ac:dyDescent="0.25">
      <c r="A265" s="1">
        <v>242</v>
      </c>
      <c r="B265" s="13" t="s">
        <v>185</v>
      </c>
      <c r="C265" s="6">
        <f t="shared" si="21"/>
        <v>41116342.567440003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2">
        <v>0</v>
      </c>
      <c r="K265" s="5">
        <v>0</v>
      </c>
      <c r="L265" s="5">
        <v>0</v>
      </c>
      <c r="M265" s="5">
        <v>0</v>
      </c>
      <c r="N265" s="5">
        <v>40024703.68</v>
      </c>
      <c r="O265" s="5">
        <v>0</v>
      </c>
      <c r="P265" s="5">
        <v>0</v>
      </c>
      <c r="Q265" s="5">
        <v>0</v>
      </c>
      <c r="R265" s="5">
        <v>1091638.88744</v>
      </c>
      <c r="S265" s="5">
        <v>0</v>
      </c>
      <c r="T265" s="5">
        <v>0</v>
      </c>
    </row>
    <row r="266" spans="1:20" ht="24.95" customHeight="1" x14ac:dyDescent="0.25">
      <c r="A266" s="1">
        <v>243</v>
      </c>
      <c r="B266" s="13" t="s">
        <v>186</v>
      </c>
      <c r="C266" s="6">
        <f t="shared" si="21"/>
        <v>17853595.120197363</v>
      </c>
      <c r="D266" s="5">
        <v>9182644</v>
      </c>
      <c r="E266" s="5">
        <v>886434.89</v>
      </c>
      <c r="F266" s="5">
        <v>1889068.85</v>
      </c>
      <c r="G266" s="5">
        <v>2393074.96</v>
      </c>
      <c r="H266" s="5">
        <v>2686148.69</v>
      </c>
      <c r="I266" s="5">
        <v>0</v>
      </c>
      <c r="J266" s="2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408530</v>
      </c>
      <c r="R266" s="5">
        <v>407693.73019736132</v>
      </c>
      <c r="S266" s="5">
        <v>0</v>
      </c>
      <c r="T266" s="5">
        <v>0</v>
      </c>
    </row>
    <row r="267" spans="1:20" ht="24.95" customHeight="1" x14ac:dyDescent="0.25">
      <c r="A267" s="1">
        <v>244</v>
      </c>
      <c r="B267" s="13" t="s">
        <v>187</v>
      </c>
      <c r="C267" s="6">
        <f t="shared" si="21"/>
        <v>8586063.4500000011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2">
        <v>0</v>
      </c>
      <c r="K267" s="5">
        <v>0</v>
      </c>
      <c r="L267" s="5">
        <v>8399367.9000000004</v>
      </c>
      <c r="M267" s="5">
        <v>0</v>
      </c>
      <c r="N267" s="5">
        <v>0</v>
      </c>
      <c r="O267" s="5">
        <v>0</v>
      </c>
      <c r="P267" s="5">
        <v>0</v>
      </c>
      <c r="Q267" s="5">
        <v>127660</v>
      </c>
      <c r="R267" s="5">
        <v>59035.55</v>
      </c>
      <c r="S267" s="5">
        <v>0</v>
      </c>
      <c r="T267" s="5">
        <v>0</v>
      </c>
    </row>
    <row r="268" spans="1:20" ht="24.95" customHeight="1" x14ac:dyDescent="0.25">
      <c r="A268" s="1">
        <v>245</v>
      </c>
      <c r="B268" s="13" t="s">
        <v>188</v>
      </c>
      <c r="C268" s="6">
        <f t="shared" si="21"/>
        <v>36718546.960000001</v>
      </c>
      <c r="D268" s="5">
        <v>10847811.49</v>
      </c>
      <c r="E268" s="5">
        <v>638347.18000000005</v>
      </c>
      <c r="F268" s="5">
        <v>2847687.64</v>
      </c>
      <c r="G268" s="5">
        <v>2818594.98</v>
      </c>
      <c r="H268" s="5">
        <v>3601426.39</v>
      </c>
      <c r="I268" s="5">
        <v>0</v>
      </c>
      <c r="J268" s="2">
        <v>0</v>
      </c>
      <c r="K268" s="5">
        <v>0</v>
      </c>
      <c r="L268" s="5">
        <v>0</v>
      </c>
      <c r="M268" s="5">
        <v>558901.97</v>
      </c>
      <c r="N268" s="5">
        <v>13289839.289999999</v>
      </c>
      <c r="O268" s="5">
        <v>973849.07</v>
      </c>
      <c r="P268" s="5">
        <v>0</v>
      </c>
      <c r="Q268" s="5">
        <v>0</v>
      </c>
      <c r="R268" s="5">
        <v>1142088.95</v>
      </c>
      <c r="S268" s="5">
        <v>0</v>
      </c>
      <c r="T268" s="5">
        <v>0</v>
      </c>
    </row>
    <row r="269" spans="1:20" ht="24.95" customHeight="1" x14ac:dyDescent="0.25">
      <c r="A269" s="1">
        <v>246</v>
      </c>
      <c r="B269" s="13" t="s">
        <v>189</v>
      </c>
      <c r="C269" s="6">
        <f t="shared" si="21"/>
        <v>1109472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2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1109472</v>
      </c>
      <c r="R269" s="5">
        <v>0</v>
      </c>
      <c r="S269" s="5">
        <v>0</v>
      </c>
      <c r="T269" s="5">
        <v>0</v>
      </c>
    </row>
    <row r="270" spans="1:20" s="10" customFormat="1" ht="24.95" customHeight="1" x14ac:dyDescent="0.25">
      <c r="A270" s="16" t="s">
        <v>313</v>
      </c>
      <c r="B270" s="14"/>
      <c r="C270" s="9">
        <f>SUM(C271:C273)</f>
        <v>25030569.48275977</v>
      </c>
      <c r="D270" s="9">
        <f t="shared" ref="D270:T270" si="22">SUM(D271:D273)</f>
        <v>0</v>
      </c>
      <c r="E270" s="9">
        <f t="shared" si="22"/>
        <v>0</v>
      </c>
      <c r="F270" s="9">
        <f t="shared" si="22"/>
        <v>0</v>
      </c>
      <c r="G270" s="9">
        <f t="shared" si="22"/>
        <v>0</v>
      </c>
      <c r="H270" s="9">
        <f t="shared" si="22"/>
        <v>1036875.84</v>
      </c>
      <c r="I270" s="9">
        <f t="shared" si="22"/>
        <v>0</v>
      </c>
      <c r="J270" s="12">
        <f t="shared" si="22"/>
        <v>0</v>
      </c>
      <c r="K270" s="9">
        <f t="shared" si="22"/>
        <v>0</v>
      </c>
      <c r="L270" s="9">
        <f t="shared" si="22"/>
        <v>16833147.59</v>
      </c>
      <c r="M270" s="9">
        <f t="shared" si="22"/>
        <v>0</v>
      </c>
      <c r="N270" s="9">
        <f t="shared" si="22"/>
        <v>5821945.3600000003</v>
      </c>
      <c r="O270" s="9">
        <f t="shared" si="22"/>
        <v>400587.88</v>
      </c>
      <c r="P270" s="9">
        <f t="shared" si="22"/>
        <v>0</v>
      </c>
      <c r="Q270" s="9">
        <f t="shared" si="22"/>
        <v>280137</v>
      </c>
      <c r="R270" s="9">
        <f t="shared" si="22"/>
        <v>657875.8127597688</v>
      </c>
      <c r="S270" s="9">
        <f t="shared" si="22"/>
        <v>0</v>
      </c>
      <c r="T270" s="9">
        <f t="shared" si="22"/>
        <v>0</v>
      </c>
    </row>
    <row r="271" spans="1:20" ht="24.95" customHeight="1" x14ac:dyDescent="0.25">
      <c r="A271" s="1">
        <v>247</v>
      </c>
      <c r="B271" s="13" t="s">
        <v>257</v>
      </c>
      <c r="C271" s="6">
        <f>D271+E271+F271+G271+H271+I271+K271+L271+M271+N271+O271+P271+Q271+R271+S271+T271</f>
        <v>3758742.02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2">
        <v>0</v>
      </c>
      <c r="K271" s="5">
        <v>0</v>
      </c>
      <c r="L271" s="5">
        <v>3473344.8</v>
      </c>
      <c r="M271" s="5">
        <v>0</v>
      </c>
      <c r="N271" s="5">
        <v>0</v>
      </c>
      <c r="O271" s="5">
        <v>0</v>
      </c>
      <c r="P271" s="5">
        <v>0</v>
      </c>
      <c r="Q271" s="5">
        <v>83543</v>
      </c>
      <c r="R271" s="5">
        <v>201854.22</v>
      </c>
      <c r="S271" s="5">
        <v>0</v>
      </c>
      <c r="T271" s="5">
        <v>0</v>
      </c>
    </row>
    <row r="272" spans="1:20" ht="24.95" customHeight="1" x14ac:dyDescent="0.25">
      <c r="A272" s="1">
        <v>248</v>
      </c>
      <c r="B272" s="13" t="s">
        <v>258</v>
      </c>
      <c r="C272" s="6">
        <f>D272+E272+F272+G272+H272+I272+K272+L272+M272+N272+O272+P272+Q272+R272+S272+T272</f>
        <v>14977949.220000001</v>
      </c>
      <c r="D272" s="5">
        <v>0</v>
      </c>
      <c r="E272" s="5">
        <v>0</v>
      </c>
      <c r="F272" s="5">
        <v>0</v>
      </c>
      <c r="G272" s="5">
        <v>0</v>
      </c>
      <c r="H272" s="5">
        <v>1036875.84</v>
      </c>
      <c r="I272" s="5">
        <v>0</v>
      </c>
      <c r="J272" s="2">
        <v>0</v>
      </c>
      <c r="K272" s="5">
        <v>0</v>
      </c>
      <c r="L272" s="5">
        <v>7220296.1600000001</v>
      </c>
      <c r="M272" s="5">
        <v>0</v>
      </c>
      <c r="N272" s="5">
        <v>5821945.3600000003</v>
      </c>
      <c r="O272" s="5">
        <v>400587.88</v>
      </c>
      <c r="P272" s="5">
        <v>0</v>
      </c>
      <c r="Q272" s="5">
        <v>146594</v>
      </c>
      <c r="R272" s="5">
        <v>351649.98</v>
      </c>
      <c r="S272" s="5">
        <v>0</v>
      </c>
      <c r="T272" s="5">
        <v>0</v>
      </c>
    </row>
    <row r="273" spans="1:20" ht="24.95" customHeight="1" x14ac:dyDescent="0.25">
      <c r="A273" s="1">
        <v>249</v>
      </c>
      <c r="B273" s="13" t="s">
        <v>259</v>
      </c>
      <c r="C273" s="6">
        <f>D273+E273+F273+G273+H273+I273+K273+L273+M273+N273+O273+P273+Q273+R273+S273+T273</f>
        <v>6293878.2427597689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2">
        <v>0</v>
      </c>
      <c r="K273" s="5">
        <v>0</v>
      </c>
      <c r="L273" s="5">
        <v>6139506.6299999999</v>
      </c>
      <c r="M273" s="5">
        <v>0</v>
      </c>
      <c r="N273" s="5">
        <v>0</v>
      </c>
      <c r="O273" s="5">
        <v>0</v>
      </c>
      <c r="P273" s="5">
        <v>0</v>
      </c>
      <c r="Q273" s="5">
        <v>50000</v>
      </c>
      <c r="R273" s="5">
        <v>104371.61275976886</v>
      </c>
      <c r="S273" s="5">
        <v>0</v>
      </c>
      <c r="T273" s="5">
        <v>0</v>
      </c>
    </row>
    <row r="274" spans="1:20" s="10" customFormat="1" ht="24.95" customHeight="1" x14ac:dyDescent="0.25">
      <c r="A274" s="16" t="s">
        <v>312</v>
      </c>
      <c r="B274" s="14"/>
      <c r="C274" s="9">
        <f>SUM(C275:C276)</f>
        <v>9551939.6099999994</v>
      </c>
      <c r="D274" s="9">
        <f t="shared" ref="D274:T274" si="23">SUM(D275:D276)</f>
        <v>0</v>
      </c>
      <c r="E274" s="9">
        <f t="shared" si="23"/>
        <v>0</v>
      </c>
      <c r="F274" s="9">
        <f t="shared" si="23"/>
        <v>0</v>
      </c>
      <c r="G274" s="9">
        <f t="shared" si="23"/>
        <v>0</v>
      </c>
      <c r="H274" s="9">
        <f t="shared" si="23"/>
        <v>0</v>
      </c>
      <c r="I274" s="9">
        <f t="shared" si="23"/>
        <v>0</v>
      </c>
      <c r="J274" s="12">
        <f t="shared" si="23"/>
        <v>0</v>
      </c>
      <c r="K274" s="9">
        <f t="shared" si="23"/>
        <v>0</v>
      </c>
      <c r="L274" s="9">
        <f t="shared" si="23"/>
        <v>4887341.76</v>
      </c>
      <c r="M274" s="9">
        <f t="shared" si="23"/>
        <v>0</v>
      </c>
      <c r="N274" s="9">
        <f t="shared" si="23"/>
        <v>3940812.96</v>
      </c>
      <c r="O274" s="9">
        <f t="shared" si="23"/>
        <v>271153.68</v>
      </c>
      <c r="P274" s="9">
        <f t="shared" si="23"/>
        <v>0</v>
      </c>
      <c r="Q274" s="9">
        <f t="shared" si="23"/>
        <v>231648</v>
      </c>
      <c r="R274" s="9">
        <f t="shared" si="23"/>
        <v>220983.21</v>
      </c>
      <c r="S274" s="9">
        <f t="shared" si="23"/>
        <v>0</v>
      </c>
      <c r="T274" s="9">
        <f t="shared" si="23"/>
        <v>0</v>
      </c>
    </row>
    <row r="275" spans="1:20" ht="24.95" customHeight="1" x14ac:dyDescent="0.25">
      <c r="A275" s="1">
        <v>250</v>
      </c>
      <c r="B275" s="13" t="s">
        <v>260</v>
      </c>
      <c r="C275" s="6">
        <f>D275+E275+F275+G275+H275+I275+K275+L275+M275+N275+O275+P275+Q275+R275+S275+T275</f>
        <v>104862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2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104862</v>
      </c>
      <c r="R275" s="5">
        <v>0</v>
      </c>
      <c r="S275" s="5">
        <v>0</v>
      </c>
      <c r="T275" s="5">
        <v>0</v>
      </c>
    </row>
    <row r="276" spans="1:20" s="4" customFormat="1" ht="24.95" customHeight="1" x14ac:dyDescent="0.25">
      <c r="A276" s="1">
        <v>251</v>
      </c>
      <c r="B276" s="13" t="s">
        <v>261</v>
      </c>
      <c r="C276" s="6">
        <f>D276+E276+F276+G276+H276+I276+K276+L276+M276+N276+O276+P276+Q276+R276+S276+T276</f>
        <v>9447077.6099999994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2">
        <v>0</v>
      </c>
      <c r="K276" s="5">
        <v>0</v>
      </c>
      <c r="L276" s="5">
        <v>4887341.76</v>
      </c>
      <c r="M276" s="5">
        <v>0</v>
      </c>
      <c r="N276" s="5">
        <v>3940812.96</v>
      </c>
      <c r="O276" s="5">
        <v>271153.68</v>
      </c>
      <c r="P276" s="5">
        <v>0</v>
      </c>
      <c r="Q276" s="5">
        <v>126786</v>
      </c>
      <c r="R276" s="5">
        <v>220983.21</v>
      </c>
      <c r="S276" s="5">
        <v>0</v>
      </c>
      <c r="T276" s="5">
        <v>0</v>
      </c>
    </row>
    <row r="277" spans="1:20" s="95" customFormat="1" ht="24.95" customHeight="1" x14ac:dyDescent="0.25">
      <c r="A277" s="16" t="s">
        <v>324</v>
      </c>
      <c r="B277" s="14"/>
      <c r="C277" s="9">
        <f>SUM(C278:C279)</f>
        <v>29439854.579999998</v>
      </c>
      <c r="D277" s="9">
        <f t="shared" ref="D277:T277" si="24">SUM(D278:D279)</f>
        <v>0</v>
      </c>
      <c r="E277" s="9">
        <f t="shared" si="24"/>
        <v>0</v>
      </c>
      <c r="F277" s="9">
        <f t="shared" si="24"/>
        <v>0</v>
      </c>
      <c r="G277" s="9">
        <f t="shared" si="24"/>
        <v>0</v>
      </c>
      <c r="H277" s="9">
        <f t="shared" si="24"/>
        <v>0</v>
      </c>
      <c r="I277" s="9">
        <f t="shared" si="24"/>
        <v>0</v>
      </c>
      <c r="J277" s="12">
        <f t="shared" si="24"/>
        <v>0</v>
      </c>
      <c r="K277" s="9">
        <f t="shared" si="24"/>
        <v>0</v>
      </c>
      <c r="L277" s="9">
        <f t="shared" si="24"/>
        <v>28562874.759999998</v>
      </c>
      <c r="M277" s="9">
        <f t="shared" si="24"/>
        <v>0</v>
      </c>
      <c r="N277" s="9">
        <f t="shared" si="24"/>
        <v>0</v>
      </c>
      <c r="O277" s="9">
        <f t="shared" si="24"/>
        <v>0</v>
      </c>
      <c r="P277" s="9">
        <f t="shared" si="24"/>
        <v>0</v>
      </c>
      <c r="Q277" s="9">
        <f t="shared" si="24"/>
        <v>183310</v>
      </c>
      <c r="R277" s="9">
        <f t="shared" si="24"/>
        <v>693669.82000000007</v>
      </c>
      <c r="S277" s="9">
        <f t="shared" si="24"/>
        <v>0</v>
      </c>
      <c r="T277" s="9">
        <f t="shared" si="24"/>
        <v>0</v>
      </c>
    </row>
    <row r="278" spans="1:20" ht="24.95" customHeight="1" x14ac:dyDescent="0.25">
      <c r="A278" s="1">
        <v>252</v>
      </c>
      <c r="B278" s="13" t="s">
        <v>262</v>
      </c>
      <c r="C278" s="6">
        <f>D278+E278+F278+G278+H278+I278+K278+L278+M278+N278+O278+P278+Q278+R278+S278+T278</f>
        <v>14662119.09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2">
        <v>0</v>
      </c>
      <c r="K278" s="5">
        <v>0</v>
      </c>
      <c r="L278" s="5">
        <v>14225090.6</v>
      </c>
      <c r="M278" s="5">
        <v>0</v>
      </c>
      <c r="N278" s="5">
        <v>0</v>
      </c>
      <c r="O278" s="5">
        <v>0</v>
      </c>
      <c r="P278" s="5">
        <v>0</v>
      </c>
      <c r="Q278" s="5">
        <v>91562</v>
      </c>
      <c r="R278" s="5">
        <v>345466.49</v>
      </c>
      <c r="S278" s="5">
        <v>0</v>
      </c>
      <c r="T278" s="5">
        <v>0</v>
      </c>
    </row>
    <row r="279" spans="1:20" ht="24.95" customHeight="1" x14ac:dyDescent="0.25">
      <c r="A279" s="1">
        <v>253</v>
      </c>
      <c r="B279" s="13" t="s">
        <v>263</v>
      </c>
      <c r="C279" s="6">
        <f>D279+E279+F279+G279+H279+I279+K279+L279+M279+N279+O279+P279+Q279+R279+S279+T279</f>
        <v>14777735.49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2">
        <v>0</v>
      </c>
      <c r="K279" s="5">
        <v>0</v>
      </c>
      <c r="L279" s="5">
        <v>14337784.16</v>
      </c>
      <c r="M279" s="5">
        <v>0</v>
      </c>
      <c r="N279" s="5">
        <v>0</v>
      </c>
      <c r="O279" s="5">
        <v>0</v>
      </c>
      <c r="P279" s="5">
        <v>0</v>
      </c>
      <c r="Q279" s="5">
        <v>91748</v>
      </c>
      <c r="R279" s="5">
        <v>348203.33</v>
      </c>
      <c r="S279" s="5">
        <v>0</v>
      </c>
      <c r="T279" s="5">
        <v>0</v>
      </c>
    </row>
    <row r="280" spans="1:20" s="10" customFormat="1" ht="24.95" customHeight="1" x14ac:dyDescent="0.25">
      <c r="A280" s="16" t="s">
        <v>325</v>
      </c>
      <c r="B280" s="14"/>
      <c r="C280" s="9">
        <f>SUM(C281:C299)</f>
        <v>94340327.317489624</v>
      </c>
      <c r="D280" s="9">
        <f t="shared" ref="D280:T280" si="25">SUM(D281:D299)</f>
        <v>2778056.78</v>
      </c>
      <c r="E280" s="9">
        <f t="shared" si="25"/>
        <v>1249895.4700000002</v>
      </c>
      <c r="F280" s="9">
        <f t="shared" si="25"/>
        <v>1107695.02</v>
      </c>
      <c r="G280" s="9">
        <f t="shared" si="25"/>
        <v>2900054.55</v>
      </c>
      <c r="H280" s="9">
        <f t="shared" si="25"/>
        <v>1626293.76</v>
      </c>
      <c r="I280" s="9">
        <f t="shared" si="25"/>
        <v>1791760.27</v>
      </c>
      <c r="J280" s="12">
        <f t="shared" si="25"/>
        <v>0</v>
      </c>
      <c r="K280" s="9">
        <f t="shared" si="25"/>
        <v>0</v>
      </c>
      <c r="L280" s="9">
        <f t="shared" si="25"/>
        <v>58149870.739999995</v>
      </c>
      <c r="M280" s="9">
        <f t="shared" si="25"/>
        <v>396298.4</v>
      </c>
      <c r="N280" s="9">
        <f t="shared" si="25"/>
        <v>17816758.159999996</v>
      </c>
      <c r="O280" s="9">
        <f t="shared" si="25"/>
        <v>2589523.42</v>
      </c>
      <c r="P280" s="9">
        <f t="shared" si="25"/>
        <v>0</v>
      </c>
      <c r="Q280" s="9">
        <f t="shared" si="25"/>
        <v>2292590</v>
      </c>
      <c r="R280" s="9">
        <f t="shared" si="25"/>
        <v>1641530.7474896018</v>
      </c>
      <c r="S280" s="9">
        <f t="shared" si="25"/>
        <v>0</v>
      </c>
      <c r="T280" s="9">
        <f t="shared" si="25"/>
        <v>0</v>
      </c>
    </row>
    <row r="281" spans="1:20" ht="24.95" customHeight="1" x14ac:dyDescent="0.25">
      <c r="A281" s="1">
        <v>254</v>
      </c>
      <c r="B281" s="13" t="s">
        <v>264</v>
      </c>
      <c r="C281" s="6">
        <f t="shared" ref="C281:C299" si="26">D281+E281+F281+G281+H281+I281+K281+L281+M281+N281+O281+P281+Q281+R281+S281+T281</f>
        <v>671397.28186999995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2">
        <v>0</v>
      </c>
      <c r="K281" s="5">
        <v>0</v>
      </c>
      <c r="L281" s="5">
        <v>0</v>
      </c>
      <c r="M281" s="5">
        <v>0</v>
      </c>
      <c r="N281" s="5">
        <v>0</v>
      </c>
      <c r="O281" s="5">
        <v>611010.11</v>
      </c>
      <c r="P281" s="5">
        <v>0</v>
      </c>
      <c r="Q281" s="5">
        <v>50000</v>
      </c>
      <c r="R281" s="5">
        <v>10387.17187</v>
      </c>
      <c r="S281" s="5">
        <v>0</v>
      </c>
      <c r="T281" s="5">
        <v>0</v>
      </c>
    </row>
    <row r="282" spans="1:20" ht="24.95" customHeight="1" x14ac:dyDescent="0.25">
      <c r="A282" s="1">
        <v>255</v>
      </c>
      <c r="B282" s="13" t="s">
        <v>265</v>
      </c>
      <c r="C282" s="6">
        <f t="shared" si="26"/>
        <v>4557245.9627699992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2">
        <v>0</v>
      </c>
      <c r="K282" s="5">
        <v>0</v>
      </c>
      <c r="L282" s="5">
        <v>2124730.5699999998</v>
      </c>
      <c r="M282" s="5">
        <v>0</v>
      </c>
      <c r="N282" s="5">
        <v>1900327.21</v>
      </c>
      <c r="O282" s="5">
        <v>456010.03</v>
      </c>
      <c r="P282" s="5">
        <v>0</v>
      </c>
      <c r="Q282" s="5">
        <v>0</v>
      </c>
      <c r="R282" s="5">
        <v>76178.152770000001</v>
      </c>
      <c r="S282" s="5">
        <v>0</v>
      </c>
      <c r="T282" s="5">
        <v>0</v>
      </c>
    </row>
    <row r="283" spans="1:20" ht="24.95" customHeight="1" x14ac:dyDescent="0.25">
      <c r="A283" s="1">
        <v>256</v>
      </c>
      <c r="B283" s="13" t="s">
        <v>266</v>
      </c>
      <c r="C283" s="6">
        <f t="shared" si="26"/>
        <v>18069181.02457194</v>
      </c>
      <c r="D283" s="5">
        <v>2778056.78</v>
      </c>
      <c r="E283" s="5">
        <v>357394.88</v>
      </c>
      <c r="F283" s="5">
        <v>1107695.02</v>
      </c>
      <c r="G283" s="5">
        <v>1044004.8</v>
      </c>
      <c r="H283" s="5">
        <v>0</v>
      </c>
      <c r="I283" s="5">
        <v>1024073.78</v>
      </c>
      <c r="J283" s="2">
        <v>0</v>
      </c>
      <c r="K283" s="5">
        <v>0</v>
      </c>
      <c r="L283" s="5">
        <v>5151784</v>
      </c>
      <c r="M283" s="5">
        <v>396298.4</v>
      </c>
      <c r="N283" s="5">
        <v>4934292.96</v>
      </c>
      <c r="O283" s="5">
        <v>1078408</v>
      </c>
      <c r="P283" s="5">
        <v>0</v>
      </c>
      <c r="Q283" s="5">
        <v>0</v>
      </c>
      <c r="R283" s="5">
        <v>197172.40457194063</v>
      </c>
      <c r="S283" s="5">
        <v>0</v>
      </c>
      <c r="T283" s="5">
        <v>0</v>
      </c>
    </row>
    <row r="284" spans="1:20" ht="24.95" customHeight="1" x14ac:dyDescent="0.25">
      <c r="A284" s="1">
        <v>257</v>
      </c>
      <c r="B284" s="13" t="s">
        <v>267</v>
      </c>
      <c r="C284" s="6">
        <f t="shared" si="26"/>
        <v>780737.160347661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767686.49</v>
      </c>
      <c r="J284" s="2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13050.67034766096</v>
      </c>
      <c r="S284" s="5">
        <v>0</v>
      </c>
      <c r="T284" s="5">
        <v>0</v>
      </c>
    </row>
    <row r="285" spans="1:20" ht="24.95" customHeight="1" x14ac:dyDescent="0.25">
      <c r="A285" s="1">
        <v>258</v>
      </c>
      <c r="B285" s="13" t="s">
        <v>268</v>
      </c>
      <c r="C285" s="6">
        <f t="shared" si="26"/>
        <v>2333781.3239099998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2">
        <v>0</v>
      </c>
      <c r="K285" s="5">
        <v>0</v>
      </c>
      <c r="L285" s="5">
        <v>0</v>
      </c>
      <c r="M285" s="5">
        <v>0</v>
      </c>
      <c r="N285" s="5">
        <v>1850674.95</v>
      </c>
      <c r="O285" s="5">
        <v>444095.28</v>
      </c>
      <c r="P285" s="5">
        <v>0</v>
      </c>
      <c r="Q285" s="5">
        <v>0</v>
      </c>
      <c r="R285" s="5">
        <v>39011.093910000003</v>
      </c>
      <c r="S285" s="5">
        <v>0</v>
      </c>
      <c r="T285" s="5">
        <v>0</v>
      </c>
    </row>
    <row r="286" spans="1:20" ht="24.95" customHeight="1" x14ac:dyDescent="0.25">
      <c r="A286" s="1">
        <v>259</v>
      </c>
      <c r="B286" s="13" t="s">
        <v>269</v>
      </c>
      <c r="C286" s="6">
        <f t="shared" si="26"/>
        <v>150000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2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150000</v>
      </c>
      <c r="R286" s="5">
        <v>0</v>
      </c>
      <c r="S286" s="5">
        <v>0</v>
      </c>
      <c r="T286" s="5">
        <v>0</v>
      </c>
    </row>
    <row r="287" spans="1:20" ht="24.95" customHeight="1" x14ac:dyDescent="0.25">
      <c r="A287" s="1">
        <v>260</v>
      </c>
      <c r="B287" s="13" t="s">
        <v>270</v>
      </c>
      <c r="C287" s="6">
        <f t="shared" si="26"/>
        <v>382820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2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382820</v>
      </c>
      <c r="R287" s="5">
        <v>0</v>
      </c>
      <c r="S287" s="5">
        <v>0</v>
      </c>
      <c r="T287" s="5">
        <v>0</v>
      </c>
    </row>
    <row r="288" spans="1:20" ht="24.95" customHeight="1" x14ac:dyDescent="0.25">
      <c r="A288" s="1">
        <v>261</v>
      </c>
      <c r="B288" s="13" t="s">
        <v>271</v>
      </c>
      <c r="C288" s="6">
        <f t="shared" si="26"/>
        <v>545135.22513999988</v>
      </c>
      <c r="D288" s="5">
        <v>0</v>
      </c>
      <c r="E288" s="5">
        <v>103793.31</v>
      </c>
      <c r="F288" s="5">
        <v>0</v>
      </c>
      <c r="G288" s="5">
        <v>333901.11</v>
      </c>
      <c r="H288" s="5">
        <v>0</v>
      </c>
      <c r="I288" s="5">
        <v>0</v>
      </c>
      <c r="J288" s="2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100000</v>
      </c>
      <c r="R288" s="5">
        <v>7440.8051400000004</v>
      </c>
      <c r="S288" s="5">
        <v>0</v>
      </c>
      <c r="T288" s="5">
        <v>0</v>
      </c>
    </row>
    <row r="289" spans="1:20" ht="24.95" customHeight="1" x14ac:dyDescent="0.25">
      <c r="A289" s="1">
        <v>262</v>
      </c>
      <c r="B289" s="13" t="s">
        <v>272</v>
      </c>
      <c r="C289" s="6">
        <f t="shared" si="26"/>
        <v>24066375.370000001</v>
      </c>
      <c r="D289" s="5">
        <v>0</v>
      </c>
      <c r="E289" s="5">
        <v>512226.4</v>
      </c>
      <c r="F289" s="5">
        <v>0</v>
      </c>
      <c r="G289" s="5">
        <v>632714.88</v>
      </c>
      <c r="H289" s="5">
        <v>1626293.76</v>
      </c>
      <c r="I289" s="5">
        <v>0</v>
      </c>
      <c r="J289" s="2">
        <v>0</v>
      </c>
      <c r="K289" s="5">
        <v>0</v>
      </c>
      <c r="L289" s="5">
        <v>11324714.24</v>
      </c>
      <c r="M289" s="5">
        <v>0</v>
      </c>
      <c r="N289" s="5">
        <v>9131463.0399999991</v>
      </c>
      <c r="O289" s="5">
        <v>0</v>
      </c>
      <c r="P289" s="5">
        <v>0</v>
      </c>
      <c r="Q289" s="5">
        <v>326480</v>
      </c>
      <c r="R289" s="5">
        <v>512483.05</v>
      </c>
      <c r="S289" s="5">
        <v>0</v>
      </c>
      <c r="T289" s="5">
        <v>0</v>
      </c>
    </row>
    <row r="290" spans="1:20" ht="24.95" customHeight="1" x14ac:dyDescent="0.25">
      <c r="A290" s="1">
        <v>263</v>
      </c>
      <c r="B290" s="13" t="s">
        <v>273</v>
      </c>
      <c r="C290" s="6">
        <f t="shared" si="26"/>
        <v>162670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2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162670</v>
      </c>
      <c r="R290" s="5">
        <v>0</v>
      </c>
      <c r="S290" s="5">
        <v>0</v>
      </c>
      <c r="T290" s="5">
        <v>0</v>
      </c>
    </row>
    <row r="291" spans="1:20" ht="24.95" customHeight="1" x14ac:dyDescent="0.25">
      <c r="A291" s="1">
        <v>264</v>
      </c>
      <c r="B291" s="13" t="s">
        <v>274</v>
      </c>
      <c r="C291" s="6">
        <f t="shared" si="26"/>
        <v>56150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2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56150</v>
      </c>
      <c r="R291" s="5">
        <v>0</v>
      </c>
      <c r="S291" s="5">
        <v>0</v>
      </c>
      <c r="T291" s="5">
        <v>0</v>
      </c>
    </row>
    <row r="292" spans="1:20" ht="24.95" customHeight="1" x14ac:dyDescent="0.25">
      <c r="A292" s="1">
        <v>265</v>
      </c>
      <c r="B292" s="13" t="s">
        <v>275</v>
      </c>
      <c r="C292" s="6">
        <f t="shared" si="26"/>
        <v>2807043.77</v>
      </c>
      <c r="D292" s="5">
        <v>0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2">
        <v>0</v>
      </c>
      <c r="K292" s="5">
        <v>0</v>
      </c>
      <c r="L292" s="5">
        <v>2680810</v>
      </c>
      <c r="M292" s="5">
        <v>0</v>
      </c>
      <c r="N292" s="5">
        <v>0</v>
      </c>
      <c r="O292" s="5">
        <v>0</v>
      </c>
      <c r="P292" s="5">
        <v>0</v>
      </c>
      <c r="Q292" s="5">
        <v>80660</v>
      </c>
      <c r="R292" s="5">
        <v>45573.770000000004</v>
      </c>
      <c r="S292" s="5">
        <v>0</v>
      </c>
      <c r="T292" s="5">
        <v>0</v>
      </c>
    </row>
    <row r="293" spans="1:20" ht="24.95" customHeight="1" x14ac:dyDescent="0.25">
      <c r="A293" s="1">
        <v>266</v>
      </c>
      <c r="B293" s="13" t="s">
        <v>276</v>
      </c>
      <c r="C293" s="6">
        <f t="shared" si="26"/>
        <v>7655012.8399999999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2">
        <v>0</v>
      </c>
      <c r="K293" s="5">
        <v>0</v>
      </c>
      <c r="L293" s="5">
        <v>7407378.7199999997</v>
      </c>
      <c r="M293" s="5">
        <v>0</v>
      </c>
      <c r="N293" s="5">
        <v>0</v>
      </c>
      <c r="O293" s="5">
        <v>0</v>
      </c>
      <c r="P293" s="5">
        <v>0</v>
      </c>
      <c r="Q293" s="5">
        <v>85730</v>
      </c>
      <c r="R293" s="5">
        <v>161904.12</v>
      </c>
      <c r="S293" s="5">
        <v>0</v>
      </c>
      <c r="T293" s="5">
        <v>0</v>
      </c>
    </row>
    <row r="294" spans="1:20" ht="24.95" customHeight="1" x14ac:dyDescent="0.25">
      <c r="A294" s="1">
        <v>267</v>
      </c>
      <c r="B294" s="13" t="s">
        <v>277</v>
      </c>
      <c r="C294" s="6">
        <f t="shared" si="26"/>
        <v>1285735.18888</v>
      </c>
      <c r="D294" s="5">
        <v>0</v>
      </c>
      <c r="E294" s="5">
        <v>276480.88</v>
      </c>
      <c r="F294" s="5">
        <v>0</v>
      </c>
      <c r="G294" s="5">
        <v>889433.76</v>
      </c>
      <c r="H294" s="5">
        <v>0</v>
      </c>
      <c r="I294" s="5">
        <v>0</v>
      </c>
      <c r="J294" s="2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100000</v>
      </c>
      <c r="R294" s="5">
        <v>19820.548880000002</v>
      </c>
      <c r="S294" s="5">
        <v>0</v>
      </c>
      <c r="T294" s="5">
        <v>0</v>
      </c>
    </row>
    <row r="295" spans="1:20" ht="24.95" customHeight="1" x14ac:dyDescent="0.25">
      <c r="A295" s="1">
        <v>268</v>
      </c>
      <c r="B295" s="13" t="s">
        <v>278</v>
      </c>
      <c r="C295" s="6">
        <f t="shared" si="26"/>
        <v>11103179.949999999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2">
        <v>0</v>
      </c>
      <c r="K295" s="5">
        <v>0</v>
      </c>
      <c r="L295" s="5">
        <v>10657372.25</v>
      </c>
      <c r="M295" s="5">
        <v>0</v>
      </c>
      <c r="N295" s="5">
        <v>0</v>
      </c>
      <c r="O295" s="5">
        <v>0</v>
      </c>
      <c r="P295" s="5">
        <v>0</v>
      </c>
      <c r="Q295" s="5">
        <v>212868</v>
      </c>
      <c r="R295" s="5">
        <v>232939.7</v>
      </c>
      <c r="S295" s="5">
        <v>0</v>
      </c>
      <c r="T295" s="5">
        <v>0</v>
      </c>
    </row>
    <row r="296" spans="1:20" ht="24.95" customHeight="1" x14ac:dyDescent="0.25">
      <c r="A296" s="1">
        <v>269</v>
      </c>
      <c r="B296" s="13" t="s">
        <v>279</v>
      </c>
      <c r="C296" s="6">
        <f t="shared" si="26"/>
        <v>275230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2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275230</v>
      </c>
      <c r="R296" s="5">
        <v>0</v>
      </c>
      <c r="S296" s="5">
        <v>0</v>
      </c>
      <c r="T296" s="5">
        <v>0</v>
      </c>
    </row>
    <row r="297" spans="1:20" ht="24.95" customHeight="1" x14ac:dyDescent="0.25">
      <c r="A297" s="1">
        <v>270</v>
      </c>
      <c r="B297" s="13" t="s">
        <v>280</v>
      </c>
      <c r="C297" s="6">
        <f t="shared" si="26"/>
        <v>4019147.1399999997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2">
        <v>0</v>
      </c>
      <c r="K297" s="5">
        <v>0</v>
      </c>
      <c r="L297" s="5">
        <v>3711570.8</v>
      </c>
      <c r="M297" s="5">
        <v>0</v>
      </c>
      <c r="N297" s="5">
        <v>0</v>
      </c>
      <c r="O297" s="5">
        <v>0</v>
      </c>
      <c r="P297" s="5">
        <v>0</v>
      </c>
      <c r="Q297" s="5">
        <v>226452</v>
      </c>
      <c r="R297" s="5">
        <v>81124.34</v>
      </c>
      <c r="S297" s="5">
        <v>0</v>
      </c>
      <c r="T297" s="5">
        <v>0</v>
      </c>
    </row>
    <row r="298" spans="1:20" ht="24.95" customHeight="1" x14ac:dyDescent="0.25">
      <c r="A298" s="1">
        <v>271</v>
      </c>
      <c r="B298" s="13" t="s">
        <v>281</v>
      </c>
      <c r="C298" s="6">
        <f t="shared" si="26"/>
        <v>7892847.4299999997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2">
        <v>0</v>
      </c>
      <c r="K298" s="5">
        <v>0</v>
      </c>
      <c r="L298" s="5">
        <v>7642279.0499999998</v>
      </c>
      <c r="M298" s="5">
        <v>0</v>
      </c>
      <c r="N298" s="5">
        <v>0</v>
      </c>
      <c r="O298" s="5">
        <v>0</v>
      </c>
      <c r="P298" s="5">
        <v>0</v>
      </c>
      <c r="Q298" s="5">
        <v>83530</v>
      </c>
      <c r="R298" s="5">
        <v>167038.38</v>
      </c>
      <c r="S298" s="5">
        <v>0</v>
      </c>
      <c r="T298" s="5">
        <v>0</v>
      </c>
    </row>
    <row r="299" spans="1:20" ht="24.95" customHeight="1" x14ac:dyDescent="0.25">
      <c r="A299" s="1">
        <v>272</v>
      </c>
      <c r="B299" s="13" t="s">
        <v>282</v>
      </c>
      <c r="C299" s="6">
        <f t="shared" si="26"/>
        <v>7526637.6500000004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2">
        <v>0</v>
      </c>
      <c r="K299" s="5">
        <v>0</v>
      </c>
      <c r="L299" s="5">
        <v>7449231.1100000003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77406.539999999994</v>
      </c>
      <c r="S299" s="5">
        <v>0</v>
      </c>
      <c r="T299" s="5">
        <v>0</v>
      </c>
    </row>
    <row r="300" spans="1:20" s="10" customFormat="1" ht="24.95" customHeight="1" x14ac:dyDescent="0.25">
      <c r="A300" s="16" t="s">
        <v>326</v>
      </c>
      <c r="B300" s="14"/>
      <c r="C300" s="9">
        <f>SUM(C301:C303)</f>
        <v>73458942.196970001</v>
      </c>
      <c r="D300" s="9">
        <f t="shared" ref="D300:T300" si="27">SUM(D301:D303)</f>
        <v>0</v>
      </c>
      <c r="E300" s="9">
        <f t="shared" si="27"/>
        <v>0</v>
      </c>
      <c r="F300" s="9">
        <f t="shared" si="27"/>
        <v>0</v>
      </c>
      <c r="G300" s="9">
        <f t="shared" si="27"/>
        <v>0</v>
      </c>
      <c r="H300" s="9">
        <f t="shared" si="27"/>
        <v>0</v>
      </c>
      <c r="I300" s="9">
        <f t="shared" si="27"/>
        <v>0</v>
      </c>
      <c r="J300" s="12">
        <f t="shared" si="27"/>
        <v>0</v>
      </c>
      <c r="K300" s="9">
        <f t="shared" si="27"/>
        <v>0</v>
      </c>
      <c r="L300" s="9">
        <f t="shared" si="27"/>
        <v>41408921.200000003</v>
      </c>
      <c r="M300" s="9">
        <f t="shared" si="27"/>
        <v>0</v>
      </c>
      <c r="N300" s="9">
        <f t="shared" si="27"/>
        <v>29229292.960000001</v>
      </c>
      <c r="O300" s="9">
        <f t="shared" si="27"/>
        <v>0</v>
      </c>
      <c r="P300" s="9">
        <f t="shared" si="27"/>
        <v>0</v>
      </c>
      <c r="Q300" s="9">
        <f t="shared" si="27"/>
        <v>571500</v>
      </c>
      <c r="R300" s="9">
        <f t="shared" si="27"/>
        <v>2249228.0369700002</v>
      </c>
      <c r="S300" s="9">
        <f t="shared" si="27"/>
        <v>0</v>
      </c>
      <c r="T300" s="9">
        <f t="shared" si="27"/>
        <v>0</v>
      </c>
    </row>
    <row r="301" spans="1:20" ht="24.95" customHeight="1" x14ac:dyDescent="0.25">
      <c r="A301" s="1">
        <v>273</v>
      </c>
      <c r="B301" s="13" t="s">
        <v>283</v>
      </c>
      <c r="C301" s="6">
        <f>D301+E301+F301+G301+H301+I301+K301+L301+M301+N301+O301+P301+Q301+R301+S301+T301</f>
        <v>9085923.946969999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2">
        <v>0</v>
      </c>
      <c r="K301" s="5">
        <v>0</v>
      </c>
      <c r="L301" s="5">
        <v>8201386.5599999996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884537.38697000011</v>
      </c>
      <c r="S301" s="5">
        <v>0</v>
      </c>
      <c r="T301" s="5">
        <v>0</v>
      </c>
    </row>
    <row r="302" spans="1:20" ht="24.95" customHeight="1" x14ac:dyDescent="0.25">
      <c r="A302" s="1">
        <v>274</v>
      </c>
      <c r="B302" s="13" t="s">
        <v>284</v>
      </c>
      <c r="C302" s="6">
        <f>D302+E302+F302+G302+H302+I302+K302+L302+M302+N302+O302+P302+Q302+R302+S302+T302</f>
        <v>22323171.77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2">
        <v>0</v>
      </c>
      <c r="K302" s="5">
        <v>0</v>
      </c>
      <c r="L302" s="5">
        <v>12046348.439999999</v>
      </c>
      <c r="M302" s="5">
        <v>0</v>
      </c>
      <c r="N302" s="5">
        <v>9713338.7400000002</v>
      </c>
      <c r="O302" s="5">
        <v>0</v>
      </c>
      <c r="P302" s="5">
        <v>0</v>
      </c>
      <c r="Q302" s="5">
        <v>87880</v>
      </c>
      <c r="R302" s="5">
        <v>475604.59</v>
      </c>
      <c r="S302" s="5">
        <v>0</v>
      </c>
      <c r="T302" s="5">
        <v>0</v>
      </c>
    </row>
    <row r="303" spans="1:20" ht="24.95" customHeight="1" x14ac:dyDescent="0.25">
      <c r="A303" s="1">
        <v>275</v>
      </c>
      <c r="B303" s="13" t="s">
        <v>285</v>
      </c>
      <c r="C303" s="6">
        <f>D303+E303+F303+G303+H303+I303+K303+L303+M303+N303+O303+P303+Q303+R303+S303+T303</f>
        <v>42049846.480000004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2">
        <v>0</v>
      </c>
      <c r="K303" s="5">
        <v>0</v>
      </c>
      <c r="L303" s="5">
        <v>21161186.199999999</v>
      </c>
      <c r="M303" s="5">
        <v>0</v>
      </c>
      <c r="N303" s="5">
        <v>19515954.219999999</v>
      </c>
      <c r="O303" s="5">
        <v>0</v>
      </c>
      <c r="P303" s="5">
        <v>0</v>
      </c>
      <c r="Q303" s="5">
        <v>483620</v>
      </c>
      <c r="R303" s="5">
        <v>889086.06</v>
      </c>
      <c r="S303" s="5">
        <v>0</v>
      </c>
      <c r="T303" s="5">
        <v>0</v>
      </c>
    </row>
  </sheetData>
  <autoFilter ref="A9:XFB303" xr:uid="{E5C6ED77-B65F-4710-83C5-B5F1E29C96A8}"/>
  <mergeCells count="19">
    <mergeCell ref="P6:P7"/>
    <mergeCell ref="Q6:Q7"/>
    <mergeCell ref="R6:R7"/>
    <mergeCell ref="S6:S7"/>
    <mergeCell ref="T6:T7"/>
    <mergeCell ref="A10:L10"/>
    <mergeCell ref="A2:T2"/>
    <mergeCell ref="A3:T3"/>
    <mergeCell ref="A5:A8"/>
    <mergeCell ref="B5:B8"/>
    <mergeCell ref="C5:C7"/>
    <mergeCell ref="D6:I6"/>
    <mergeCell ref="J6:K7"/>
    <mergeCell ref="L6:L7"/>
    <mergeCell ref="M6:M7"/>
    <mergeCell ref="N6:N7"/>
    <mergeCell ref="O6:O7"/>
    <mergeCell ref="D5:O5"/>
    <mergeCell ref="P5:T5"/>
  </mergeCells>
  <pageMargins left="0.70866141732283472" right="0.70866141732283472" top="0.74803149606299213" bottom="0.74803149606299213" header="0.31496062992125984" footer="0.31496062992125984"/>
  <pageSetup paperSize="9" scale="34" firstPageNumber="27" fitToHeight="0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прил.1</vt:lpstr>
      <vt:lpstr>прил.2</vt:lpstr>
      <vt:lpstr>прил.1!Область_печати</vt:lpstr>
      <vt:lpstr>прил.2!Область_печати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Чернышова Лилия Викторовна</dc:creator>
  <cp:lastModifiedBy>Зарянова Наталья Эдуардовна</cp:lastModifiedBy>
  <cp:lastPrinted>2026-03-05T13:00:54Z</cp:lastPrinted>
  <dcterms:created xsi:type="dcterms:W3CDTF">2021-07-21T09:14:42Z</dcterms:created>
  <dcterms:modified xsi:type="dcterms:W3CDTF">2026-03-06T06:22:49Z</dcterms:modified>
</cp:coreProperties>
</file>